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au\Desktop\"/>
    </mc:Choice>
  </mc:AlternateContent>
  <bookViews>
    <workbookView xWindow="0" yWindow="0" windowWidth="20385" windowHeight="7650" activeTab="2"/>
  </bookViews>
  <sheets>
    <sheet name="Staffing" sheetId="1" r:id="rId1"/>
    <sheet name="Revenue and Expenses" sheetId="2" r:id="rId2"/>
    <sheet name="City Use Weighted Avg PF" sheetId="3" r:id="rId3"/>
  </sheets>
  <definedNames>
    <definedName name="_xlnm.Print_Area" localSheetId="1">'Revenue and Expenses'!$A$1:$I$67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" l="1"/>
  <c r="C1" i="2"/>
  <c r="B27" i="3" l="1"/>
  <c r="D26" i="3"/>
  <c r="D25" i="3"/>
  <c r="D24" i="3"/>
  <c r="D23" i="3"/>
  <c r="D27" i="3" s="1"/>
  <c r="D28" i="3" s="1"/>
  <c r="B18" i="3"/>
  <c r="D17" i="3"/>
  <c r="D16" i="3"/>
  <c r="D15" i="3"/>
  <c r="D14" i="3"/>
  <c r="D18" i="3" s="1"/>
  <c r="D19" i="3" s="1"/>
  <c r="B9" i="3"/>
  <c r="D8" i="3"/>
  <c r="D7" i="3"/>
  <c r="D6" i="3"/>
  <c r="D9" i="3" s="1"/>
  <c r="D10" i="3" s="1"/>
  <c r="D5" i="3"/>
  <c r="G54" i="2"/>
  <c r="G53" i="2"/>
  <c r="G52" i="2"/>
  <c r="G51" i="2"/>
  <c r="G50" i="2"/>
  <c r="G55" i="2" s="1"/>
  <c r="G46" i="2"/>
  <c r="G45" i="2"/>
  <c r="G44" i="2"/>
  <c r="G43" i="2"/>
  <c r="G42" i="2"/>
  <c r="F37" i="2"/>
  <c r="F31" i="2"/>
  <c r="G23" i="2"/>
  <c r="F48" i="1"/>
  <c r="G7" i="2" s="1"/>
  <c r="F41" i="1"/>
  <c r="F43" i="1" s="1"/>
  <c r="G6" i="2" s="1"/>
  <c r="F37" i="1"/>
  <c r="F36" i="1"/>
  <c r="F38" i="1" s="1"/>
  <c r="G5" i="2" s="1"/>
  <c r="H32" i="1"/>
  <c r="H31" i="1"/>
  <c r="H30" i="1"/>
  <c r="H29" i="1"/>
  <c r="H28" i="1"/>
  <c r="H27" i="1"/>
  <c r="H26" i="1"/>
  <c r="H22" i="1"/>
  <c r="H21" i="1"/>
  <c r="H20" i="1"/>
  <c r="H19" i="1"/>
  <c r="H18" i="1"/>
  <c r="H17" i="1"/>
  <c r="H16" i="1"/>
  <c r="G47" i="2" l="1"/>
  <c r="F38" i="2"/>
  <c r="I23" i="2" s="1"/>
  <c r="H33" i="1"/>
  <c r="H23" i="1"/>
  <c r="G4" i="2" s="1"/>
  <c r="G9" i="2" s="1"/>
  <c r="G57" i="2"/>
  <c r="I8" i="2" l="1"/>
  <c r="H50" i="1"/>
  <c r="I10" i="2"/>
  <c r="I11" i="2"/>
  <c r="I9" i="2"/>
  <c r="I7" i="2"/>
  <c r="G24" i="2"/>
  <c r="H9" i="2" s="1"/>
  <c r="I62" i="2" l="1"/>
  <c r="G58" i="2"/>
  <c r="H4" i="2"/>
  <c r="G59" i="2"/>
  <c r="H51" i="2"/>
  <c r="H44" i="2"/>
  <c r="H54" i="2"/>
  <c r="H50" i="2"/>
  <c r="H43" i="2"/>
  <c r="H46" i="2"/>
  <c r="H52" i="2"/>
  <c r="H45" i="2"/>
  <c r="H53" i="2"/>
  <c r="H42" i="2"/>
  <c r="I24" i="2"/>
  <c r="H22" i="2"/>
  <c r="H18" i="2"/>
  <c r="H14" i="2"/>
  <c r="H10" i="2"/>
  <c r="H6" i="2"/>
  <c r="H17" i="2"/>
  <c r="H13" i="2"/>
  <c r="H5" i="2"/>
  <c r="H24" i="2"/>
  <c r="H16" i="2"/>
  <c r="H12" i="2"/>
  <c r="H23" i="2"/>
  <c r="H19" i="2"/>
  <c r="H15" i="2"/>
  <c r="H11" i="2"/>
  <c r="H7" i="2"/>
  <c r="H21" i="2"/>
  <c r="H20" i="2"/>
  <c r="H8" i="2"/>
  <c r="H47" i="2" l="1"/>
  <c r="H55" i="2"/>
  <c r="H57" i="2" l="1"/>
</calcChain>
</file>

<file path=xl/comments1.xml><?xml version="1.0" encoding="utf-8"?>
<comments xmlns="http://schemas.openxmlformats.org/spreadsheetml/2006/main">
  <authors>
    <author>nlevesq</author>
  </authors>
  <commentList>
    <comment ref="B46" authorId="0" shapeId="0">
      <text>
        <r>
          <rPr>
            <b/>
            <sz val="8"/>
            <color indexed="81"/>
            <rFont val="Tahoma"/>
            <family val="2"/>
          </rPr>
          <t>Children's Servicesq:</t>
        </r>
        <r>
          <rPr>
            <sz val="8"/>
            <color indexed="81"/>
            <rFont val="Tahoma"/>
            <family val="2"/>
          </rPr>
          <t xml:space="preserve">
Applies to centres that charge a higher fee for non-instructional days between September - June</t>
        </r>
      </text>
    </comment>
    <comment ref="B54" authorId="0" shapeId="0">
      <text>
        <r>
          <rPr>
            <b/>
            <sz val="8"/>
            <color indexed="81"/>
            <rFont val="Tahoma"/>
            <family val="2"/>
          </rPr>
          <t>Children's Servicesq:</t>
        </r>
        <r>
          <rPr>
            <sz val="8"/>
            <color indexed="81"/>
            <rFont val="Tahoma"/>
            <family val="2"/>
          </rPr>
          <t xml:space="preserve">
Applies to centres that charge a higher fee for non-instructional days between September - June</t>
        </r>
      </text>
    </comment>
  </commentList>
</comments>
</file>

<file path=xl/sharedStrings.xml><?xml version="1.0" encoding="utf-8"?>
<sst xmlns="http://schemas.openxmlformats.org/spreadsheetml/2006/main" count="165" uniqueCount="101">
  <si>
    <t>Budget for New Kindergarten and/or School Age Programs</t>
  </si>
  <si>
    <t>Location Name:</t>
  </si>
  <si>
    <t>Location ID:</t>
  </si>
  <si>
    <t>Agency Name:</t>
  </si>
  <si>
    <t>Agency ID:</t>
  </si>
  <si>
    <t>School Name:</t>
  </si>
  <si>
    <t>School ID:</t>
  </si>
  <si>
    <t>(City Use)</t>
  </si>
  <si>
    <t>Staffing Costs</t>
  </si>
  <si>
    <t>Age Group:</t>
  </si>
  <si>
    <t>Program Staff</t>
  </si>
  <si>
    <t>Instructional Days - days children attend school</t>
  </si>
  <si>
    <t>Age Group</t>
  </si>
  <si>
    <t>Trained / Assistant</t>
  </si>
  <si>
    <t>Hourly Rate</t>
  </si>
  <si>
    <t>Salary</t>
  </si>
  <si>
    <t>City Use</t>
  </si>
  <si>
    <t>Non-instructional Days - includes PD days and school breaks e.g. Winter, March, Summer</t>
  </si>
  <si>
    <t>Supervisor</t>
  </si>
  <si>
    <t xml:space="preserve">Administration </t>
  </si>
  <si>
    <t>Contracted administration</t>
  </si>
  <si>
    <t>Casuals</t>
  </si>
  <si>
    <t>Salaried casuals</t>
  </si>
  <si>
    <t>Contracted casuals</t>
  </si>
  <si>
    <t>Total Staffing Costs:</t>
  </si>
  <si>
    <t>Location:</t>
  </si>
  <si>
    <t>ID:</t>
  </si>
  <si>
    <t>Operating Expenses</t>
  </si>
  <si>
    <t>Expenses</t>
  </si>
  <si>
    <t>% of total costs</t>
  </si>
  <si>
    <t>Program staff salaries</t>
  </si>
  <si>
    <t xml:space="preserve">Supervisor </t>
  </si>
  <si>
    <t>Administration</t>
  </si>
  <si>
    <t>Benefits</t>
  </si>
  <si>
    <t>Subtotal</t>
  </si>
  <si>
    <t>Program Related</t>
  </si>
  <si>
    <t>Food - Prepared on Premises</t>
  </si>
  <si>
    <t>Catered Food</t>
  </si>
  <si>
    <t>School Board Permit Fees (for non-instructional days)</t>
  </si>
  <si>
    <t>Insurance</t>
  </si>
  <si>
    <t>Cleaning/Housekeeping</t>
  </si>
  <si>
    <t>Office Related</t>
  </si>
  <si>
    <t>Professional Fees</t>
  </si>
  <si>
    <t>Legal Costs</t>
  </si>
  <si>
    <t>Training and Development</t>
  </si>
  <si>
    <t>Business Travel</t>
  </si>
  <si>
    <t>Other (please specify)</t>
  </si>
  <si>
    <t>Total Costs  ( A )</t>
  </si>
  <si>
    <t>Capacity and Days of Service:</t>
  </si>
  <si>
    <t>Kindergarten</t>
  </si>
  <si>
    <t>List Dates of Closure:</t>
  </si>
  <si>
    <t>Licensed capacity</t>
  </si>
  <si>
    <t>Operating capacity</t>
  </si>
  <si>
    <t>( B )</t>
  </si>
  <si>
    <t>Days of operation</t>
  </si>
  <si>
    <t>( C )</t>
  </si>
  <si>
    <t>Total Kindergarten operating days</t>
  </si>
  <si>
    <t>( D = B X C )</t>
  </si>
  <si>
    <t>School Age</t>
  </si>
  <si>
    <t>Total School Age operating days</t>
  </si>
  <si>
    <t>Total Operating Days</t>
  </si>
  <si>
    <t>Revenue</t>
  </si>
  <si>
    <t>Enrollment</t>
  </si>
  <si>
    <t>Days</t>
  </si>
  <si>
    <t>Daily Public Fee</t>
  </si>
  <si>
    <t>Before and After School (3340)</t>
  </si>
  <si>
    <t>Before School only (3341)</t>
  </si>
  <si>
    <t>After School only (3342)</t>
  </si>
  <si>
    <t>Summer Camp (3349)</t>
  </si>
  <si>
    <t xml:space="preserve">PA Days, School Breaks </t>
  </si>
  <si>
    <t>Total Kindergarten Revenue</t>
  </si>
  <si>
    <t>Before and After School (1351)</t>
  </si>
  <si>
    <t>Before School only (1352)</t>
  </si>
  <si>
    <t>After School only (1352)</t>
  </si>
  <si>
    <t>Summer Camp (1359)</t>
  </si>
  <si>
    <t>Total School Age Revenue</t>
  </si>
  <si>
    <t>Total Fee Revenue ( F )</t>
  </si>
  <si>
    <t>Surplus / (Deficit)  ( F - A )</t>
  </si>
  <si>
    <t>Average Daily Cost ( E = A / D )</t>
  </si>
  <si>
    <t>Comparison of Public Fees and Operating Costs</t>
  </si>
  <si>
    <t>Does the Daily Fee charged in step 4 generate enough revenue to cover the operating expenses?</t>
  </si>
  <si>
    <t>City Use Only: Calculating Weighted Average Public Fees</t>
  </si>
  <si>
    <t>Daily Fee</t>
  </si>
  <si>
    <t>Before and After School Fee</t>
  </si>
  <si>
    <t>PD Day Fee</t>
  </si>
  <si>
    <t>March Break Fee</t>
  </si>
  <si>
    <t>Winter Break Fee</t>
  </si>
  <si>
    <t>Total</t>
  </si>
  <si>
    <t>The Weighted Average Daily Fee</t>
  </si>
  <si>
    <t>Before Only Fee</t>
  </si>
  <si>
    <t>After Only Fee</t>
  </si>
  <si>
    <t>Total Days of Operation:</t>
  </si>
  <si>
    <t>If No, please review revenue and expenses to ensure enough revenue is generated to cover the operating expenses.</t>
  </si>
  <si>
    <t>Children's Services- Before and After School Programs</t>
  </si>
  <si>
    <t>Staff Name (First, Last)</t>
  </si>
  <si>
    <t>Number of hours per day</t>
  </si>
  <si>
    <t>Number of days per year</t>
  </si>
  <si>
    <t>Signing Officer Signature</t>
  </si>
  <si>
    <t>Date (yyyy-mm-dd)</t>
  </si>
  <si>
    <t>Name and Position Title (please print)</t>
  </si>
  <si>
    <t>25-0600  2019-06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</si>
</sst>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;\-0;;@"/>
    <numFmt numFmtId="165" formatCode="_(\$* #,##0_);_(\$* \(#,##0\);_(\$* \-_);_(@_)"/>
    <numFmt numFmtId="166" formatCode="_(* #,##0.00_);_(* \(#,##0.00\);_(* \-??_);_(@_)"/>
    <numFmt numFmtId="167" formatCode="_(* #,##0_);_(* \(#,##0\);_(* \-??_);_(@_)"/>
    <numFmt numFmtId="168" formatCode="_-&quot;$&quot;* #,##0_-;\-&quot;$&quot;* #,##0_-;_-&quot;$&quot;* &quot;-&quot;??_-;_-@_-"/>
    <numFmt numFmtId="169" formatCode="_(* #,##0_);_(* \(#,##0\);;_(@_)"/>
  </numFmts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 applyProtection="1">
      <alignment horizontal="centerContinuous"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top"/>
    </xf>
    <xf numFmtId="0" fontId="7" fillId="0" borderId="0" xfId="0" quotePrefix="1" applyFont="1" applyAlignment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164" fontId="4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165" fontId="4" fillId="0" borderId="4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165" fontId="11" fillId="2" borderId="7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10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Continuous" vertical="center"/>
    </xf>
    <xf numFmtId="0" fontId="4" fillId="0" borderId="9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4" fontId="4" fillId="0" borderId="11" xfId="2" applyFont="1" applyFill="1" applyBorder="1" applyAlignment="1" applyProtection="1">
      <alignment horizontal="centerContinuous" vertical="center"/>
    </xf>
    <xf numFmtId="0" fontId="4" fillId="0" borderId="12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65" fontId="11" fillId="2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/>
    </xf>
    <xf numFmtId="165" fontId="12" fillId="0" borderId="13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167" fontId="0" fillId="0" borderId="0" xfId="1" applyNumberFormat="1" applyFont="1" applyFill="1" applyBorder="1" applyAlignment="1" applyProtection="1">
      <alignment vertical="center"/>
    </xf>
    <xf numFmtId="167" fontId="0" fillId="0" borderId="1" xfId="1" applyNumberFormat="1" applyFont="1" applyFill="1" applyBorder="1" applyAlignment="1" applyProtection="1">
      <alignment vertical="center"/>
    </xf>
    <xf numFmtId="0" fontId="7" fillId="0" borderId="0" xfId="0" quotePrefix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167" fontId="8" fillId="0" borderId="11" xfId="1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168" fontId="1" fillId="0" borderId="11" xfId="2" applyNumberFormat="1" applyFill="1" applyBorder="1" applyAlignment="1" applyProtection="1">
      <alignment vertical="center"/>
    </xf>
    <xf numFmtId="167" fontId="0" fillId="0" borderId="11" xfId="1" applyNumberFormat="1" applyFont="1" applyFill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9" fontId="4" fillId="0" borderId="17" xfId="3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9" fontId="4" fillId="0" borderId="19" xfId="3" applyFont="1" applyBorder="1" applyAlignment="1" applyProtection="1">
      <alignment vertical="center"/>
    </xf>
    <xf numFmtId="167" fontId="0" fillId="0" borderId="20" xfId="1" applyNumberFormat="1" applyFont="1" applyFill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horizontal="right" vertical="center"/>
    </xf>
    <xf numFmtId="168" fontId="1" fillId="0" borderId="24" xfId="2" applyNumberFormat="1" applyFill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14" xfId="0" applyNumberFormat="1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2" fontId="0" fillId="0" borderId="11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8" fontId="1" fillId="0" borderId="28" xfId="2" applyNumberFormat="1" applyFill="1" applyBorder="1" applyAlignment="1" applyProtection="1">
      <alignment vertical="center"/>
    </xf>
    <xf numFmtId="0" fontId="8" fillId="0" borderId="30" xfId="0" applyFont="1" applyBorder="1" applyAlignment="1" applyProtection="1">
      <alignment horizontal="centerContinuous" vertical="center"/>
    </xf>
    <xf numFmtId="0" fontId="8" fillId="0" borderId="31" xfId="0" applyFont="1" applyBorder="1" applyAlignment="1" applyProtection="1">
      <alignment horizontal="centerContinuous" vertical="center"/>
    </xf>
    <xf numFmtId="168" fontId="1" fillId="0" borderId="32" xfId="2" applyNumberFormat="1" applyFill="1" applyBorder="1" applyAlignment="1" applyProtection="1">
      <alignment vertical="center"/>
    </xf>
    <xf numFmtId="169" fontId="0" fillId="0" borderId="0" xfId="1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centerContinuous" vertical="center"/>
    </xf>
    <xf numFmtId="0" fontId="12" fillId="0" borderId="15" xfId="0" applyFont="1" applyBorder="1" applyAlignment="1" applyProtection="1">
      <alignment horizontal="centerContinuous" vertical="center"/>
    </xf>
    <xf numFmtId="0" fontId="12" fillId="0" borderId="16" xfId="0" applyFont="1" applyBorder="1" applyAlignment="1" applyProtection="1">
      <alignment horizontal="centerContinuous" vertical="center"/>
    </xf>
    <xf numFmtId="0" fontId="12" fillId="0" borderId="17" xfId="0" applyFont="1" applyBorder="1" applyAlignment="1" applyProtection="1">
      <alignment horizontal="centerContinuous" vertical="center"/>
    </xf>
    <xf numFmtId="169" fontId="8" fillId="0" borderId="15" xfId="1" applyNumberFormat="1" applyFont="1" applyFill="1" applyBorder="1" applyAlignment="1" applyProtection="1">
      <alignment vertical="center"/>
    </xf>
    <xf numFmtId="169" fontId="0" fillId="0" borderId="16" xfId="1" applyNumberFormat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horizontal="centerContinuous" vertical="center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15" xfId="0" applyFont="1" applyFill="1" applyBorder="1" applyAlignment="1" applyProtection="1">
      <alignment vertical="center"/>
    </xf>
    <xf numFmtId="0" fontId="1" fillId="0" borderId="14" xfId="1" applyNumberFormat="1" applyBorder="1" applyAlignment="1" applyProtection="1">
      <alignment horizontal="center" vertical="center"/>
    </xf>
    <xf numFmtId="0" fontId="1" fillId="0" borderId="33" xfId="1" applyNumberFormat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vertical="center"/>
    </xf>
    <xf numFmtId="0" fontId="8" fillId="0" borderId="32" xfId="1" applyNumberFormat="1" applyFont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vertical="center"/>
    </xf>
    <xf numFmtId="0" fontId="0" fillId="0" borderId="34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horizontal="centerContinuous" vertical="center"/>
    </xf>
    <xf numFmtId="0" fontId="8" fillId="0" borderId="0" xfId="1" applyNumberFormat="1" applyFont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Continuous" vertical="center"/>
    </xf>
    <xf numFmtId="0" fontId="5" fillId="0" borderId="0" xfId="0" quotePrefix="1" applyFont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Continuous" vertical="center"/>
    </xf>
    <xf numFmtId="0" fontId="12" fillId="0" borderId="17" xfId="0" applyFont="1" applyFill="1" applyBorder="1" applyAlignment="1" applyProtection="1">
      <alignment horizontal="centerContinuous" vertical="center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8" fillId="0" borderId="15" xfId="0" applyFont="1" applyBorder="1" applyAlignment="1" applyProtection="1">
      <alignment horizontal="centerContinuous" vertical="center"/>
    </xf>
    <xf numFmtId="0" fontId="8" fillId="0" borderId="16" xfId="0" applyFont="1" applyBorder="1" applyAlignment="1" applyProtection="1">
      <alignment horizontal="centerContinuous" vertical="center"/>
    </xf>
    <xf numFmtId="168" fontId="8" fillId="0" borderId="32" xfId="2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centerContinuous" vertical="center"/>
    </xf>
    <xf numFmtId="168" fontId="1" fillId="0" borderId="0" xfId="2" applyNumberFormat="1" applyFill="1" applyBorder="1" applyAlignment="1" applyProtection="1">
      <alignment vertical="center"/>
    </xf>
    <xf numFmtId="0" fontId="8" fillId="0" borderId="35" xfId="0" applyFont="1" applyBorder="1" applyAlignment="1" applyProtection="1">
      <alignment horizontal="centerContinuous" vertical="center"/>
    </xf>
    <xf numFmtId="0" fontId="8" fillId="0" borderId="25" xfId="0" applyFont="1" applyBorder="1" applyAlignment="1" applyProtection="1">
      <alignment horizontal="centerContinuous" vertical="center"/>
    </xf>
    <xf numFmtId="0" fontId="8" fillId="0" borderId="1" xfId="0" applyFont="1" applyBorder="1" applyAlignment="1" applyProtection="1">
      <alignment horizontal="centerContinuous" vertical="center"/>
    </xf>
    <xf numFmtId="0" fontId="8" fillId="0" borderId="25" xfId="0" applyFont="1" applyFill="1" applyBorder="1" applyAlignment="1" applyProtection="1">
      <alignment horizontal="centerContinuous" vertical="center"/>
    </xf>
    <xf numFmtId="0" fontId="0" fillId="0" borderId="1" xfId="0" applyFont="1" applyBorder="1" applyAlignment="1" applyProtection="1">
      <alignment horizontal="centerContinuous" vertical="center"/>
    </xf>
    <xf numFmtId="0" fontId="4" fillId="0" borderId="1" xfId="0" applyFont="1" applyBorder="1" applyAlignment="1" applyProtection="1">
      <alignment horizontal="centerContinuous" vertical="center"/>
    </xf>
    <xf numFmtId="0" fontId="4" fillId="0" borderId="36" xfId="2" applyNumberFormat="1" applyFont="1" applyBorder="1" applyAlignment="1" applyProtection="1">
      <alignment horizontal="centerContinuous" vertical="center"/>
    </xf>
    <xf numFmtId="44" fontId="4" fillId="0" borderId="0" xfId="2" applyFont="1" applyFill="1" applyBorder="1" applyAlignment="1" applyProtection="1">
      <alignment horizontal="centerContinuous" vertical="center"/>
    </xf>
    <xf numFmtId="0" fontId="4" fillId="0" borderId="0" xfId="0" quotePrefix="1" applyFont="1" applyBorder="1" applyAlignment="1" applyProtection="1">
      <alignment vertical="center"/>
    </xf>
    <xf numFmtId="169" fontId="0" fillId="0" borderId="0" xfId="1" applyNumberFormat="1" applyFont="1" applyFill="1" applyBorder="1" applyAlignment="1" applyProtection="1">
      <alignment horizontal="center" vertical="center"/>
    </xf>
    <xf numFmtId="169" fontId="13" fillId="0" borderId="13" xfId="1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12" fillId="0" borderId="26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167" fontId="4" fillId="0" borderId="29" xfId="0" applyNumberFormat="1" applyFont="1" applyBorder="1" applyAlignment="1" applyProtection="1">
      <alignment vertical="center"/>
    </xf>
    <xf numFmtId="166" fontId="4" fillId="0" borderId="23" xfId="0" applyNumberFormat="1" applyFont="1" applyBorder="1" applyAlignment="1" applyProtection="1">
      <alignment vertical="center"/>
    </xf>
    <xf numFmtId="169" fontId="8" fillId="0" borderId="24" xfId="1" applyNumberFormat="1" applyFont="1" applyFill="1" applyBorder="1" applyAlignment="1" applyProtection="1">
      <alignment vertical="center"/>
    </xf>
    <xf numFmtId="0" fontId="4" fillId="0" borderId="37" xfId="0" applyFont="1" applyBorder="1" applyAlignment="1" applyProtection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</xf>
    <xf numFmtId="0" fontId="4" fillId="0" borderId="38" xfId="0" applyFont="1" applyBorder="1" applyAlignment="1" applyProtection="1">
      <alignment horizontal="centerContinuous" vertical="center"/>
    </xf>
    <xf numFmtId="166" fontId="0" fillId="0" borderId="39" xfId="1" applyNumberFormat="1" applyFont="1" applyFill="1" applyBorder="1" applyAlignment="1" applyProtection="1">
      <alignment vertical="center"/>
    </xf>
    <xf numFmtId="167" fontId="0" fillId="0" borderId="0" xfId="0" applyNumberFormat="1" applyAlignment="1" applyProtection="1">
      <alignment vertical="center"/>
    </xf>
    <xf numFmtId="0" fontId="4" fillId="4" borderId="1" xfId="0" applyFont="1" applyFill="1" applyBorder="1" applyAlignment="1" applyProtection="1">
      <alignment horizontal="centerContinuous" vertical="center"/>
      <protection locked="0"/>
    </xf>
    <xf numFmtId="0" fontId="0" fillId="4" borderId="1" xfId="0" applyFont="1" applyFill="1" applyBorder="1" applyAlignment="1" applyProtection="1">
      <alignment horizontal="centerContinuous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5" borderId="3" xfId="0" applyFont="1" applyFill="1" applyBorder="1" applyAlignment="1" applyProtection="1">
      <alignment vertical="center"/>
      <protection locked="0"/>
    </xf>
    <xf numFmtId="0" fontId="4" fillId="5" borderId="3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44" fontId="4" fillId="5" borderId="4" xfId="2" applyFont="1" applyFill="1" applyBorder="1" applyAlignment="1" applyProtection="1">
      <alignment horizontal="center" vertical="center"/>
      <protection locked="0"/>
    </xf>
    <xf numFmtId="165" fontId="4" fillId="4" borderId="4" xfId="0" applyNumberFormat="1" applyFont="1" applyFill="1" applyBorder="1" applyAlignment="1" applyProtection="1">
      <alignment vertical="center"/>
      <protection locked="0"/>
    </xf>
    <xf numFmtId="168" fontId="1" fillId="5" borderId="20" xfId="2" applyNumberFormat="1" applyFill="1" applyBorder="1" applyAlignment="1" applyProtection="1">
      <alignment vertical="center"/>
      <protection locked="0"/>
    </xf>
    <xf numFmtId="168" fontId="1" fillId="5" borderId="14" xfId="2" applyNumberFormat="1" applyFill="1" applyBorder="1" applyAlignment="1" applyProtection="1">
      <alignment vertical="center"/>
      <protection locked="0"/>
    </xf>
    <xf numFmtId="168" fontId="1" fillId="5" borderId="11" xfId="2" applyNumberFormat="1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horizontal="centerContinuous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44" fontId="4" fillId="4" borderId="15" xfId="2" applyFont="1" applyFill="1" applyBorder="1" applyAlignment="1" applyProtection="1">
      <alignment horizontal="centerContinuous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167" fontId="0" fillId="5" borderId="11" xfId="1" applyNumberFormat="1" applyFont="1" applyFill="1" applyBorder="1" applyAlignment="1" applyProtection="1">
      <alignment vertical="center"/>
      <protection locked="0"/>
    </xf>
    <xf numFmtId="9" fontId="0" fillId="0" borderId="11" xfId="3" applyFont="1" applyFill="1" applyBorder="1" applyAlignment="1" applyProtection="1">
      <alignment vertical="center"/>
    </xf>
    <xf numFmtId="0" fontId="12" fillId="6" borderId="0" xfId="0" applyFont="1" applyFill="1" applyAlignment="1" applyProtection="1">
      <alignment vertical="center"/>
    </xf>
    <xf numFmtId="0" fontId="0" fillId="6" borderId="0" xfId="0" applyFill="1" applyAlignment="1" applyProtection="1">
      <alignment vertical="center"/>
    </xf>
    <xf numFmtId="167" fontId="0" fillId="3" borderId="11" xfId="1" applyNumberFormat="1" applyFont="1" applyFill="1" applyBorder="1" applyAlignment="1" applyProtection="1">
      <alignment vertical="center"/>
    </xf>
    <xf numFmtId="43" fontId="1" fillId="3" borderId="11" xfId="1" applyFill="1" applyBorder="1" applyAlignment="1" applyProtection="1">
      <alignment vertical="center"/>
    </xf>
    <xf numFmtId="167" fontId="0" fillId="3" borderId="20" xfId="1" applyNumberFormat="1" applyFont="1" applyFill="1" applyBorder="1" applyAlignment="1" applyProtection="1">
      <alignment vertical="center"/>
    </xf>
    <xf numFmtId="43" fontId="1" fillId="3" borderId="20" xfId="1" applyFill="1" applyBorder="1" applyAlignment="1" applyProtection="1">
      <alignment vertical="center"/>
    </xf>
    <xf numFmtId="43" fontId="1" fillId="5" borderId="11" xfId="1" applyFill="1" applyBorder="1" applyAlignment="1" applyProtection="1">
      <alignment vertical="center"/>
      <protection locked="0"/>
    </xf>
    <xf numFmtId="2" fontId="8" fillId="0" borderId="32" xfId="2" applyNumberFormat="1" applyFont="1" applyBorder="1" applyAlignment="1" applyProtection="1">
      <alignment vertical="center"/>
    </xf>
    <xf numFmtId="9" fontId="0" fillId="0" borderId="17" xfId="3" applyFont="1" applyFill="1" applyBorder="1" applyAlignment="1" applyProtection="1">
      <alignment vertical="center"/>
    </xf>
    <xf numFmtId="9" fontId="0" fillId="0" borderId="0" xfId="3" applyFont="1" applyFill="1" applyBorder="1" applyAlignment="1" applyProtection="1">
      <alignment vertical="center"/>
    </xf>
    <xf numFmtId="2" fontId="0" fillId="0" borderId="24" xfId="0" applyNumberFormat="1" applyFont="1" applyBorder="1" applyAlignment="1" applyProtection="1">
      <alignment vertical="center"/>
    </xf>
    <xf numFmtId="2" fontId="0" fillId="0" borderId="14" xfId="0" applyNumberFormat="1" applyFont="1" applyBorder="1" applyAlignment="1" applyProtection="1">
      <alignment vertical="center"/>
    </xf>
    <xf numFmtId="2" fontId="0" fillId="0" borderId="29" xfId="0" applyNumberFormat="1" applyFont="1" applyBorder="1" applyAlignment="1" applyProtection="1">
      <alignment vertical="center"/>
    </xf>
    <xf numFmtId="9" fontId="0" fillId="0" borderId="14" xfId="3" applyFont="1" applyFill="1" applyBorder="1" applyAlignment="1" applyProtection="1">
      <alignment vertical="center"/>
    </xf>
    <xf numFmtId="9" fontId="0" fillId="0" borderId="20" xfId="3" applyFont="1" applyFill="1" applyBorder="1" applyAlignment="1" applyProtection="1">
      <alignment vertical="center"/>
    </xf>
    <xf numFmtId="9" fontId="0" fillId="0" borderId="24" xfId="3" applyFont="1" applyFill="1" applyBorder="1" applyAlignment="1" applyProtection="1">
      <alignment vertical="center"/>
    </xf>
    <xf numFmtId="9" fontId="0" fillId="0" borderId="40" xfId="3" applyFont="1" applyFill="1" applyBorder="1" applyAlignment="1" applyProtection="1">
      <alignment vertical="center"/>
    </xf>
    <xf numFmtId="2" fontId="16" fillId="0" borderId="27" xfId="0" quotePrefix="1" applyNumberFormat="1" applyFont="1" applyBorder="1" applyAlignment="1" applyProtection="1">
      <alignment vertical="center"/>
    </xf>
    <xf numFmtId="0" fontId="0" fillId="4" borderId="16" xfId="0" applyFont="1" applyFill="1" applyBorder="1" applyAlignment="1" applyProtection="1">
      <alignment horizontal="centerContinuous" vertical="center"/>
      <protection locked="0"/>
    </xf>
    <xf numFmtId="0" fontId="0" fillId="4" borderId="17" xfId="0" applyFont="1" applyFill="1" applyBorder="1" applyAlignment="1" applyProtection="1">
      <alignment horizontal="centerContinuous" vertical="center"/>
      <protection locked="0"/>
    </xf>
    <xf numFmtId="0" fontId="0" fillId="4" borderId="18" xfId="0" applyFont="1" applyFill="1" applyBorder="1" applyAlignment="1" applyProtection="1">
      <alignment horizontal="centerContinuous" vertical="center"/>
      <protection locked="0"/>
    </xf>
    <xf numFmtId="0" fontId="0" fillId="4" borderId="19" xfId="0" applyFont="1" applyFill="1" applyBorder="1" applyAlignment="1" applyProtection="1">
      <alignment horizontal="centerContinuous" vertical="center"/>
      <protection locked="0"/>
    </xf>
    <xf numFmtId="44" fontId="4" fillId="4" borderId="16" xfId="2" applyFont="1" applyFill="1" applyBorder="1" applyAlignment="1" applyProtection="1">
      <alignment horizontal="centerContinuous" vertical="center"/>
      <protection locked="0"/>
    </xf>
    <xf numFmtId="44" fontId="4" fillId="4" borderId="17" xfId="2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4" fillId="4" borderId="1" xfId="0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1</xdr:col>
      <xdr:colOff>933505</xdr:colOff>
      <xdr:row>1</xdr:row>
      <xdr:rowOff>147915</xdr:rowOff>
    </xdr:to>
    <xdr:pic>
      <xdr:nvPicPr>
        <xdr:cNvPr id="3" name="Picture 2" descr="City of Toronto Logo with City Hall image" title="City of Toronto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"/>
          <a:ext cx="1143055" cy="357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50"/>
  <sheetViews>
    <sheetView showGridLines="0" topLeftCell="A34" zoomScaleNormal="100" workbookViewId="0">
      <selection activeCell="B3" sqref="B3"/>
    </sheetView>
  </sheetViews>
  <sheetFormatPr defaultRowHeight="15" x14ac:dyDescent="0.2"/>
  <cols>
    <col min="1" max="1" width="2.88671875" style="1" customWidth="1"/>
    <col min="2" max="2" width="20" style="1" customWidth="1"/>
    <col min="3" max="9" width="9.109375" style="1" customWidth="1"/>
    <col min="10" max="16384" width="8.88671875" style="1"/>
  </cols>
  <sheetData>
    <row r="1" spans="1:10" ht="18" x14ac:dyDescent="0.2">
      <c r="J1" s="181" t="s">
        <v>93</v>
      </c>
    </row>
    <row r="2" spans="1:10" ht="15.75" x14ac:dyDescent="0.2">
      <c r="J2" s="182" t="s">
        <v>0</v>
      </c>
    </row>
    <row r="4" spans="1:10" ht="6.75" customHeight="1" x14ac:dyDescent="0.2">
      <c r="B4" s="3"/>
      <c r="C4" s="3"/>
      <c r="D4" s="4"/>
      <c r="E4" s="5"/>
      <c r="F4" s="5"/>
      <c r="G4" s="5"/>
      <c r="H4" s="5"/>
      <c r="I4" s="2"/>
    </row>
    <row r="5" spans="1:10" ht="15" customHeight="1" x14ac:dyDescent="0.2">
      <c r="A5" s="6"/>
      <c r="B5" s="7" t="s">
        <v>1</v>
      </c>
      <c r="C5" s="138"/>
      <c r="D5" s="179"/>
      <c r="E5" s="179"/>
      <c r="F5" s="5"/>
      <c r="G5" s="8" t="s">
        <v>2</v>
      </c>
      <c r="H5" s="140"/>
      <c r="I5" s="2"/>
    </row>
    <row r="6" spans="1:10" ht="6.75" customHeight="1" x14ac:dyDescent="0.2">
      <c r="B6" s="3"/>
      <c r="C6" s="4"/>
      <c r="D6" s="5"/>
      <c r="E6" s="5"/>
      <c r="F6" s="5"/>
      <c r="G6" s="5"/>
      <c r="H6" s="5"/>
      <c r="I6" s="2"/>
    </row>
    <row r="7" spans="1:10" ht="15.75" x14ac:dyDescent="0.2">
      <c r="B7" s="7" t="s">
        <v>3</v>
      </c>
      <c r="C7" s="139"/>
      <c r="D7" s="179"/>
      <c r="E7" s="179"/>
      <c r="F7" s="5"/>
      <c r="G7" s="8" t="s">
        <v>4</v>
      </c>
      <c r="H7" s="140"/>
      <c r="I7" s="2"/>
    </row>
    <row r="8" spans="1:10" ht="6.75" customHeight="1" x14ac:dyDescent="0.2">
      <c r="B8" s="3"/>
      <c r="C8" s="4"/>
      <c r="D8" s="5"/>
      <c r="E8" s="5"/>
      <c r="F8" s="5"/>
      <c r="G8" s="5"/>
      <c r="H8" s="5"/>
      <c r="I8" s="2"/>
    </row>
    <row r="9" spans="1:10" ht="15.75" x14ac:dyDescent="0.2">
      <c r="B9" s="7" t="s">
        <v>5</v>
      </c>
      <c r="C9" s="138"/>
      <c r="D9" s="179"/>
      <c r="E9" s="179"/>
      <c r="F9" s="5"/>
      <c r="G9" s="8" t="s">
        <v>6</v>
      </c>
      <c r="H9" s="9"/>
      <c r="I9" s="2"/>
    </row>
    <row r="10" spans="1:10" ht="12.75" customHeight="1" x14ac:dyDescent="0.2">
      <c r="B10" s="10"/>
      <c r="C10" s="10"/>
      <c r="D10" s="6"/>
      <c r="E10" s="6"/>
      <c r="F10" s="6"/>
      <c r="G10" s="11" t="s">
        <v>7</v>
      </c>
      <c r="H10" s="6"/>
      <c r="I10" s="2"/>
    </row>
    <row r="11" spans="1:10" ht="18" customHeight="1" x14ac:dyDescent="0.2">
      <c r="B11" s="13" t="s">
        <v>91</v>
      </c>
      <c r="C11" s="180"/>
      <c r="D11" s="14"/>
      <c r="E11" s="5"/>
      <c r="F11" s="5"/>
      <c r="G11" s="8" t="s">
        <v>9</v>
      </c>
      <c r="H11" s="140"/>
      <c r="I11" s="2"/>
    </row>
    <row r="12" spans="1:10" ht="18.75" customHeight="1" x14ac:dyDescent="0.2">
      <c r="A12" s="12" t="s">
        <v>8</v>
      </c>
      <c r="B12" s="3"/>
      <c r="C12" s="3"/>
      <c r="D12" s="4"/>
      <c r="E12" s="5"/>
      <c r="F12" s="5"/>
      <c r="G12" s="5"/>
      <c r="H12" s="5"/>
      <c r="I12" s="5"/>
    </row>
    <row r="13" spans="1:10" ht="18" customHeight="1" x14ac:dyDescent="0.2">
      <c r="B13" s="15" t="s">
        <v>10</v>
      </c>
      <c r="C13" s="13"/>
      <c r="D13" s="5"/>
      <c r="E13" s="5"/>
      <c r="F13" s="5"/>
      <c r="G13" s="5"/>
      <c r="H13" s="5"/>
      <c r="I13" s="5"/>
    </row>
    <row r="14" spans="1:10" ht="18" customHeight="1" x14ac:dyDescent="0.2">
      <c r="B14" s="16" t="s">
        <v>11</v>
      </c>
      <c r="C14" s="17"/>
      <c r="D14" s="4"/>
      <c r="E14" s="5"/>
      <c r="F14" s="5"/>
      <c r="G14" s="5"/>
      <c r="H14" s="5"/>
      <c r="I14" s="5"/>
    </row>
    <row r="15" spans="1:10" ht="24" x14ac:dyDescent="0.2">
      <c r="B15" s="18" t="s">
        <v>94</v>
      </c>
      <c r="C15" s="18" t="s">
        <v>12</v>
      </c>
      <c r="D15" s="19" t="s">
        <v>13</v>
      </c>
      <c r="E15" s="18" t="s">
        <v>14</v>
      </c>
      <c r="F15" s="18" t="s">
        <v>95</v>
      </c>
      <c r="G15" s="18" t="s">
        <v>96</v>
      </c>
      <c r="H15" s="18" t="s">
        <v>15</v>
      </c>
      <c r="I15" s="20" t="s">
        <v>16</v>
      </c>
    </row>
    <row r="16" spans="1:10" ht="18" customHeight="1" x14ac:dyDescent="0.2">
      <c r="B16" s="141"/>
      <c r="C16" s="142"/>
      <c r="D16" s="143"/>
      <c r="E16" s="144"/>
      <c r="F16" s="143"/>
      <c r="G16" s="143"/>
      <c r="H16" s="21">
        <f>E16*F16*G16</f>
        <v>0</v>
      </c>
      <c r="I16" s="22"/>
    </row>
    <row r="17" spans="2:9" ht="18" customHeight="1" x14ac:dyDescent="0.2">
      <c r="B17" s="141"/>
      <c r="C17" s="142"/>
      <c r="D17" s="143"/>
      <c r="E17" s="144"/>
      <c r="F17" s="143"/>
      <c r="G17" s="143"/>
      <c r="H17" s="21">
        <f t="shared" ref="H17:H22" si="0">E17*F17*G17</f>
        <v>0</v>
      </c>
      <c r="I17" s="23"/>
    </row>
    <row r="18" spans="2:9" ht="18" customHeight="1" x14ac:dyDescent="0.2">
      <c r="B18" s="141"/>
      <c r="C18" s="142"/>
      <c r="D18" s="143"/>
      <c r="E18" s="144"/>
      <c r="F18" s="143"/>
      <c r="G18" s="143"/>
      <c r="H18" s="21">
        <f t="shared" si="0"/>
        <v>0</v>
      </c>
      <c r="I18" s="22"/>
    </row>
    <row r="19" spans="2:9" ht="18" customHeight="1" x14ac:dyDescent="0.2">
      <c r="B19" s="141"/>
      <c r="C19" s="142"/>
      <c r="D19" s="143"/>
      <c r="E19" s="144"/>
      <c r="F19" s="143"/>
      <c r="G19" s="143"/>
      <c r="H19" s="21">
        <f t="shared" si="0"/>
        <v>0</v>
      </c>
      <c r="I19" s="24"/>
    </row>
    <row r="20" spans="2:9" ht="18" customHeight="1" x14ac:dyDescent="0.2">
      <c r="B20" s="141"/>
      <c r="C20" s="142"/>
      <c r="D20" s="143"/>
      <c r="E20" s="144"/>
      <c r="F20" s="143"/>
      <c r="G20" s="143"/>
      <c r="H20" s="21">
        <f t="shared" si="0"/>
        <v>0</v>
      </c>
      <c r="I20" s="22"/>
    </row>
    <row r="21" spans="2:9" ht="18" customHeight="1" x14ac:dyDescent="0.2">
      <c r="B21" s="141"/>
      <c r="C21" s="142"/>
      <c r="D21" s="143"/>
      <c r="E21" s="144"/>
      <c r="F21" s="143"/>
      <c r="G21" s="143"/>
      <c r="H21" s="21">
        <f t="shared" si="0"/>
        <v>0</v>
      </c>
      <c r="I21" s="22"/>
    </row>
    <row r="22" spans="2:9" ht="18" customHeight="1" x14ac:dyDescent="0.2">
      <c r="B22" s="141"/>
      <c r="C22" s="142"/>
      <c r="D22" s="143"/>
      <c r="E22" s="144"/>
      <c r="F22" s="143"/>
      <c r="G22" s="143"/>
      <c r="H22" s="21">
        <f t="shared" si="0"/>
        <v>0</v>
      </c>
      <c r="I22" s="24"/>
    </row>
    <row r="23" spans="2:9" ht="18" customHeight="1" x14ac:dyDescent="0.2">
      <c r="B23" s="25"/>
      <c r="C23" s="25"/>
      <c r="D23" s="25"/>
      <c r="E23" s="25"/>
      <c r="F23" s="25"/>
      <c r="G23" s="25"/>
      <c r="H23" s="26">
        <f>SUM(H16:H22)</f>
        <v>0</v>
      </c>
      <c r="I23" s="5"/>
    </row>
    <row r="24" spans="2:9" ht="15" customHeight="1" x14ac:dyDescent="0.2">
      <c r="B24" s="16" t="s">
        <v>17</v>
      </c>
      <c r="C24" s="17"/>
      <c r="D24" s="4"/>
      <c r="E24" s="5"/>
      <c r="F24" s="5"/>
      <c r="G24" s="5"/>
      <c r="H24" s="5"/>
      <c r="I24" s="5"/>
    </row>
    <row r="25" spans="2:9" ht="24" x14ac:dyDescent="0.2">
      <c r="B25" s="18" t="s">
        <v>94</v>
      </c>
      <c r="C25" s="18" t="s">
        <v>12</v>
      </c>
      <c r="D25" s="19" t="s">
        <v>13</v>
      </c>
      <c r="E25" s="18" t="s">
        <v>14</v>
      </c>
      <c r="F25" s="18" t="s">
        <v>95</v>
      </c>
      <c r="G25" s="18" t="s">
        <v>96</v>
      </c>
      <c r="H25" s="18" t="s">
        <v>15</v>
      </c>
      <c r="I25" s="20" t="s">
        <v>16</v>
      </c>
    </row>
    <row r="26" spans="2:9" ht="18" customHeight="1" x14ac:dyDescent="0.2">
      <c r="B26" s="141"/>
      <c r="C26" s="142"/>
      <c r="D26" s="143"/>
      <c r="E26" s="144"/>
      <c r="F26" s="143"/>
      <c r="G26" s="143"/>
      <c r="H26" s="21">
        <f>E26*F26*G26</f>
        <v>0</v>
      </c>
      <c r="I26" s="22"/>
    </row>
    <row r="27" spans="2:9" ht="18" customHeight="1" x14ac:dyDescent="0.2">
      <c r="B27" s="141"/>
      <c r="C27" s="142"/>
      <c r="D27" s="143"/>
      <c r="E27" s="144"/>
      <c r="F27" s="143"/>
      <c r="G27" s="143"/>
      <c r="H27" s="21">
        <f t="shared" ref="H27:H32" si="1">E27*F27*G27</f>
        <v>0</v>
      </c>
      <c r="I27" s="23"/>
    </row>
    <row r="28" spans="2:9" ht="18" customHeight="1" x14ac:dyDescent="0.2">
      <c r="B28" s="141"/>
      <c r="C28" s="142"/>
      <c r="D28" s="143"/>
      <c r="E28" s="144"/>
      <c r="F28" s="143"/>
      <c r="G28" s="143"/>
      <c r="H28" s="21">
        <f t="shared" si="1"/>
        <v>0</v>
      </c>
      <c r="I28" s="22"/>
    </row>
    <row r="29" spans="2:9" ht="18" customHeight="1" x14ac:dyDescent="0.2">
      <c r="B29" s="141"/>
      <c r="C29" s="142"/>
      <c r="D29" s="143"/>
      <c r="E29" s="144"/>
      <c r="F29" s="143"/>
      <c r="G29" s="143"/>
      <c r="H29" s="21">
        <f t="shared" si="1"/>
        <v>0</v>
      </c>
      <c r="I29" s="24"/>
    </row>
    <row r="30" spans="2:9" ht="18" customHeight="1" x14ac:dyDescent="0.2">
      <c r="B30" s="141"/>
      <c r="C30" s="142"/>
      <c r="D30" s="143"/>
      <c r="E30" s="144"/>
      <c r="F30" s="143"/>
      <c r="G30" s="143"/>
      <c r="H30" s="21">
        <f t="shared" si="1"/>
        <v>0</v>
      </c>
      <c r="I30" s="22"/>
    </row>
    <row r="31" spans="2:9" ht="18" customHeight="1" x14ac:dyDescent="0.2">
      <c r="B31" s="141"/>
      <c r="C31" s="142"/>
      <c r="D31" s="143"/>
      <c r="E31" s="144"/>
      <c r="F31" s="143"/>
      <c r="G31" s="143"/>
      <c r="H31" s="21">
        <f t="shared" si="1"/>
        <v>0</v>
      </c>
      <c r="I31" s="22"/>
    </row>
    <row r="32" spans="2:9" ht="18" customHeight="1" x14ac:dyDescent="0.2">
      <c r="B32" s="141"/>
      <c r="C32" s="142"/>
      <c r="D32" s="143"/>
      <c r="E32" s="144"/>
      <c r="F32" s="143"/>
      <c r="G32" s="143"/>
      <c r="H32" s="21">
        <f t="shared" si="1"/>
        <v>0</v>
      </c>
      <c r="I32" s="24"/>
    </row>
    <row r="33" spans="2:9" ht="18" customHeight="1" x14ac:dyDescent="0.2">
      <c r="B33" s="25"/>
      <c r="C33" s="25"/>
      <c r="D33" s="25"/>
      <c r="E33" s="25"/>
      <c r="F33" s="25"/>
      <c r="G33" s="25"/>
      <c r="H33" s="26">
        <f>SUM(H26:H32)</f>
        <v>0</v>
      </c>
      <c r="I33" s="5"/>
    </row>
    <row r="34" spans="2:9" ht="18" customHeight="1" x14ac:dyDescent="0.2">
      <c r="B34" s="27" t="s">
        <v>18</v>
      </c>
    </row>
    <row r="35" spans="2:9" ht="24" x14ac:dyDescent="0.2">
      <c r="B35" s="18" t="s">
        <v>94</v>
      </c>
      <c r="C35" s="18" t="s">
        <v>14</v>
      </c>
      <c r="D35" s="18" t="s">
        <v>95</v>
      </c>
      <c r="E35" s="18" t="s">
        <v>96</v>
      </c>
      <c r="F35" s="28" t="s">
        <v>15</v>
      </c>
      <c r="G35" s="29" t="s">
        <v>16</v>
      </c>
    </row>
    <row r="36" spans="2:9" ht="18" customHeight="1" x14ac:dyDescent="0.2">
      <c r="B36" s="141"/>
      <c r="C36" s="144"/>
      <c r="D36" s="143"/>
      <c r="E36" s="143"/>
      <c r="F36" s="21">
        <f>C36*D36*E36</f>
        <v>0</v>
      </c>
      <c r="G36" s="22"/>
    </row>
    <row r="37" spans="2:9" ht="18" customHeight="1" x14ac:dyDescent="0.2">
      <c r="B37" s="141"/>
      <c r="C37" s="144"/>
      <c r="D37" s="143"/>
      <c r="E37" s="143"/>
      <c r="F37" s="21">
        <f>C37*D37*E37</f>
        <v>0</v>
      </c>
      <c r="G37" s="30"/>
    </row>
    <row r="38" spans="2:9" ht="18" customHeight="1" x14ac:dyDescent="0.2">
      <c r="B38" s="25"/>
      <c r="C38" s="25"/>
      <c r="D38" s="25"/>
      <c r="E38" s="25"/>
      <c r="F38" s="26">
        <f>SUM(F36:F37)</f>
        <v>0</v>
      </c>
    </row>
    <row r="39" spans="2:9" ht="18" customHeight="1" x14ac:dyDescent="0.2">
      <c r="B39" s="27" t="s">
        <v>19</v>
      </c>
    </row>
    <row r="40" spans="2:9" ht="24" x14ac:dyDescent="0.2">
      <c r="B40" s="18" t="s">
        <v>94</v>
      </c>
      <c r="C40" s="18" t="s">
        <v>14</v>
      </c>
      <c r="D40" s="18" t="s">
        <v>95</v>
      </c>
      <c r="E40" s="18" t="s">
        <v>96</v>
      </c>
      <c r="F40" s="28" t="s">
        <v>15</v>
      </c>
      <c r="G40" s="29" t="s">
        <v>16</v>
      </c>
      <c r="H40" s="5"/>
      <c r="I40" s="5"/>
    </row>
    <row r="41" spans="2:9" ht="18" customHeight="1" x14ac:dyDescent="0.2">
      <c r="B41" s="141"/>
      <c r="C41" s="144"/>
      <c r="D41" s="143"/>
      <c r="E41" s="143"/>
      <c r="F41" s="21">
        <f>C41*D41*E41</f>
        <v>0</v>
      </c>
      <c r="G41" s="22"/>
      <c r="H41" s="5"/>
      <c r="I41" s="5"/>
    </row>
    <row r="42" spans="2:9" ht="18" customHeight="1" x14ac:dyDescent="0.2">
      <c r="B42" s="31" t="s">
        <v>20</v>
      </c>
      <c r="C42" s="32"/>
      <c r="D42" s="32"/>
      <c r="E42" s="32"/>
      <c r="F42" s="145"/>
      <c r="G42" s="33"/>
      <c r="H42" s="5"/>
      <c r="I42" s="5"/>
    </row>
    <row r="43" spans="2:9" ht="18" customHeight="1" x14ac:dyDescent="0.2">
      <c r="B43" s="25"/>
      <c r="C43" s="25"/>
      <c r="D43" s="25"/>
      <c r="E43" s="25"/>
      <c r="F43" s="26">
        <f>SUM(F41:F42)</f>
        <v>0</v>
      </c>
      <c r="G43" s="25"/>
      <c r="H43" s="5"/>
    </row>
    <row r="44" spans="2:9" ht="18" customHeight="1" x14ac:dyDescent="0.2">
      <c r="B44" s="27" t="s">
        <v>21</v>
      </c>
    </row>
    <row r="45" spans="2:9" x14ac:dyDescent="0.2">
      <c r="B45" s="34"/>
      <c r="C45" s="35"/>
      <c r="D45" s="35"/>
      <c r="E45" s="35"/>
      <c r="F45" s="36" t="s">
        <v>15</v>
      </c>
      <c r="G45" s="37" t="s">
        <v>16</v>
      </c>
    </row>
    <row r="46" spans="2:9" ht="18" customHeight="1" x14ac:dyDescent="0.2">
      <c r="B46" s="16"/>
      <c r="C46" s="38" t="s">
        <v>22</v>
      </c>
      <c r="D46" s="38"/>
      <c r="E46" s="38"/>
      <c r="F46" s="145"/>
      <c r="G46" s="39"/>
    </row>
    <row r="47" spans="2:9" ht="18" customHeight="1" x14ac:dyDescent="0.2">
      <c r="B47" s="16"/>
      <c r="C47" s="38" t="s">
        <v>23</v>
      </c>
      <c r="D47" s="38"/>
      <c r="E47" s="38"/>
      <c r="F47" s="145"/>
      <c r="G47" s="30"/>
    </row>
    <row r="48" spans="2:9" ht="18" customHeight="1" x14ac:dyDescent="0.2">
      <c r="B48" s="40"/>
      <c r="C48" s="25"/>
      <c r="D48" s="25"/>
      <c r="E48" s="25"/>
      <c r="F48" s="26">
        <f>SUM(F46:F47)</f>
        <v>0</v>
      </c>
    </row>
    <row r="49" spans="2:9" ht="6.75" customHeight="1" x14ac:dyDescent="0.2">
      <c r="B49" s="25"/>
      <c r="C49" s="25"/>
      <c r="D49" s="25"/>
      <c r="E49" s="25"/>
      <c r="F49" s="25"/>
      <c r="G49" s="25"/>
      <c r="H49" s="41"/>
      <c r="I49" s="5"/>
    </row>
    <row r="50" spans="2:9" ht="18" customHeight="1" thickBot="1" x14ac:dyDescent="0.25">
      <c r="G50" s="42" t="s">
        <v>24</v>
      </c>
      <c r="H50" s="43">
        <f>H23+H33+F38+F43+F48</f>
        <v>0</v>
      </c>
    </row>
  </sheetData>
  <sheetProtection sheet="1" objects="1" scenarios="1"/>
  <dataValidations count="18">
    <dataValidation type="decimal" errorStyle="information" allowBlank="1" showInputMessage="1" showErrorMessage="1" errorTitle="Hours exceed City guidelines" error="Staffing costs must reasonably reflect the hours care is provided, which is typically up to 8 hours.  Only those costs that are within the City's guidelines will be approved." promptTitle="Enter # of hours per day" prompt="Enter the number of hours per day the staff works" sqref="D36:D37 D41">
      <formula1>0</formula1>
      <formula2>8.8</formula2>
    </dataValidation>
    <dataValidation type="whole" allowBlank="1" showInputMessage="1" showErrorMessage="1" errorTitle="Days exceed max potential days" error="The number of days entered exceeds the maximum number of days for 2017, which is 260. Please click Cancel and re-enter the number of days." promptTitle="Enter # of days" prompt="Please enter the number of days per year the Administrator  works" sqref="E41">
      <formula1>0</formula1>
      <formula2>260</formula2>
    </dataValidation>
    <dataValidation type="whole" allowBlank="1" showInputMessage="1" showErrorMessage="1" errorTitle="Days exceed max potential days" error="The number of days entered exceeds the maximum number of days for 2017, which is 260. Please click Cancel and re-enter the number of days." promptTitle="Enter # of days" prompt="Please enter the number of days per year the Supervisor works" sqref="E36:E37">
      <formula1>0</formula1>
      <formula2>260</formula2>
    </dataValidation>
    <dataValidation type="whole" errorStyle="information" allowBlank="1" showInputMessage="1" showErrorMessage="1" errorTitle="# of days may be too high" error="The # of days entered may be too high. The total number of non-instructional days does not generally exceed 70 days (depending on centre's days of operation/school breaks)." promptTitle="Enter # of days" prompt="Enter the number of non-instrutional days per year the staff works" sqref="G26:G32">
      <formula1>0</formula1>
      <formula2>70</formula2>
    </dataValidation>
    <dataValidation type="decimal" errorStyle="information" allowBlank="1" showInputMessage="1" showErrorMessage="1" errorTitle="Hours exceed City guidelines" error="Staffing costs must reasonably reflect the hours care is provided, which is typically up to 8 hours on instructional days.  Only those costs that are within the City's guidelines will be approved." promptTitle="Enter # of hours per day" prompt="Enter the number of hours per day the staff works on non-instructional days." sqref="F26:F32">
      <formula1>0</formula1>
      <formula2>8.8</formula2>
    </dataValidation>
    <dataValidation type="decimal" errorStyle="information" allowBlank="1" showInputMessage="1" showErrorMessage="1" errorTitle="Hours exceed City guidelines" error="Staffing costs must reasonably reflect the hours care is provided, which is typically up to 5 hours on instructional days.  Only those costs that are within the City's guidelines will be approved." promptTitle="Enter # of hours per day" prompt="Enter the number of hours per day the staff works on instructional days." sqref="F16:F22">
      <formula1>0</formula1>
      <formula2>5</formula2>
    </dataValidation>
    <dataValidation type="decimal" errorStyle="information" operator="greaterThanOrEqual" allowBlank="1" showInputMessage="1" showErrorMessage="1" errorTitle="Hourly Wage Below New Min. Wage" error="Effective October 1, 2017, the minimum wage rate increases from $11.40 per hour to $11.60 per hour. The hourly rate entered is below the new minimum wage rate." promptTitle="Enter Hourly Wage" prompt="Please enter the staff's hourly wage, EXCLUDING any amounts pertaining to the Provincial Wage Enhancement (PWE) Grant." sqref="E16:E22 E26:E32 C36:C37 C41">
      <formula1>11.6</formula1>
    </dataValidation>
    <dataValidation type="whole" errorStyle="information" allowBlank="1" showInputMessage="1" showErrorMessage="1" errorTitle="# of days may be too high" error="The # of days entered may be too high. The number of instructional days is typically between 180-197 days, depending on the centre's days of operation. " promptTitle="Enter # of days" prompt="Enter the number of instrutional days per year the staff works" sqref="G16:G22">
      <formula1>0</formula1>
      <formula2>200</formula2>
    </dataValidation>
    <dataValidation allowBlank="1" showInputMessage="1" showErrorMessage="1" promptTitle="Enter Name of Staff" prompt="Please enter the first and last name of the program staff" sqref="B16:B22 B26:B32"/>
    <dataValidation type="list" allowBlank="1" showInputMessage="1" showErrorMessage="1" errorTitle="Please select age group" error="If this budget is being prepared for a new KG and SG program, you must select one of the age groups from the drop down list. Please click Cancel and try again." promptTitle="Select Age Group" prompt="If budget is being prepared for new Kindergarten and School Age program, please indicate which age group the program staff work with. " sqref="C16:C22 C26:C32">
      <formula1>"KG, SG"</formula1>
    </dataValidation>
    <dataValidation type="whole" operator="greaterThan" allowBlank="1" showInputMessage="1" showErrorMessage="1" errorTitle="Invalid Agency ID" error="The agency ID entered is not valid. Agency IDs must be at least 4 digits. Please select Cancel and try again." promptTitle="Enter Agency ID" prompt="Please enter the Agency ID" sqref="H7">
      <formula1>999</formula1>
    </dataValidation>
    <dataValidation type="whole" operator="greaterThan" allowBlank="1" showInputMessage="1" showErrorMessage="1" errorTitle="Invalid Location ID" error="The Location ID entered is not valid. Location IDs must be at least 4 digits. Please select Cancel and try again." promptTitle="Enter Location ID" prompt="Please enter the Location ID (if known)" sqref="H5">
      <formula1>999</formula1>
    </dataValidation>
    <dataValidation allowBlank="1" showInputMessage="1" showErrorMessage="1" promptTitle="Enter School Name" prompt="Please enter the name of the School the Child Care Centre is / will be located in" sqref="C9"/>
    <dataValidation allowBlank="1" showInputMessage="1" showErrorMessage="1" promptTitle="Enter Agency Name" prompt="Please enter the full legal name of the Agency" sqref="C7"/>
    <dataValidation allowBlank="1" showInputMessage="1" showErrorMessage="1" promptTitle="Enter Location Name" prompt="Please enter the full name of the Chld Care Centre" sqref="C5"/>
    <dataValidation type="list" allowBlank="1" showInputMessage="1" showErrorMessage="1" error="Please select the appropriate age group from the drop down list" promptTitle="Select Age Group" prompt="Please indicate whether this budget is being prepared for a new Kindergarten (KG) program, a new School Age (SG) program, or for a new Kindergarten and School Age Program (Both)." sqref="H11">
      <formula1>"Kindergarten, School Age, Both"</formula1>
    </dataValidation>
    <dataValidation type="list" allowBlank="1" showInputMessage="1" showErrorMessage="1" errorTitle="Please select staff type" error="You may only select RECE or ASST as the staff type from the drop down list. Please click Cancel and try again." promptTitle="Select Staff Type" prompt="Please indicate whether the staff is trained (RECE) or an assistant (ASST)." sqref="D16:D22 D26:D32">
      <formula1>"RECE, ASST"</formula1>
    </dataValidation>
    <dataValidation type="whole" operator="lessThanOrEqual" allowBlank="1" showInputMessage="1" showErrorMessage="1" promptTitle="Total Operating Days" prompt="Enter the total number of operating days for the location. If you had an annual budget submission, this should equal the number of operating days in the budget submission." sqref="C11">
      <formula1>261</formula1>
    </dataValidation>
  </dataValidations>
  <pageMargins left="0.7" right="0.7" top="0.75" bottom="0.75" header="0.3" footer="0.3"/>
  <pageSetup scale="78" orientation="portrait" r:id="rId1"/>
  <headerFooter>
    <oddFooter>&amp;L25-0600  2019-06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I68"/>
  <sheetViews>
    <sheetView showGridLines="0" zoomScaleNormal="100" workbookViewId="0">
      <selection activeCell="D72" sqref="D72"/>
    </sheetView>
  </sheetViews>
  <sheetFormatPr defaultColWidth="7" defaultRowHeight="15" x14ac:dyDescent="0.2"/>
  <cols>
    <col min="1" max="1" width="2.88671875" style="48" customWidth="1"/>
    <col min="2" max="2" width="5.33203125" style="48" customWidth="1"/>
    <col min="3" max="3" width="16.5546875" style="48" customWidth="1"/>
    <col min="4" max="4" width="8.44140625" style="48" customWidth="1"/>
    <col min="5" max="6" width="6.77734375" style="48" customWidth="1"/>
    <col min="7" max="7" width="11.21875" style="48" customWidth="1"/>
    <col min="8" max="8" width="9.88671875" style="48" customWidth="1"/>
    <col min="9" max="9" width="12.21875" style="48" customWidth="1"/>
    <col min="10" max="16384" width="7" style="48"/>
  </cols>
  <sheetData>
    <row r="1" spans="1:9" s="5" customFormat="1" ht="18" customHeight="1" x14ac:dyDescent="0.2">
      <c r="A1" s="44"/>
      <c r="B1" s="7" t="s">
        <v>25</v>
      </c>
      <c r="C1" s="45">
        <f>Staffing!C5</f>
        <v>0</v>
      </c>
      <c r="D1" s="45"/>
      <c r="E1" s="45"/>
      <c r="F1" s="46"/>
      <c r="G1" s="7" t="s">
        <v>26</v>
      </c>
      <c r="H1" s="47">
        <f>Staffing!H5</f>
        <v>0</v>
      </c>
      <c r="I1" s="8"/>
    </row>
    <row r="2" spans="1:9" ht="18" customHeight="1" x14ac:dyDescent="0.2">
      <c r="G2" s="49"/>
      <c r="H2" s="50"/>
    </row>
    <row r="3" spans="1:9" ht="25.5" x14ac:dyDescent="0.2">
      <c r="A3" s="51" t="s">
        <v>27</v>
      </c>
      <c r="B3" s="52"/>
      <c r="G3" s="53" t="s">
        <v>28</v>
      </c>
      <c r="H3" s="54" t="s">
        <v>29</v>
      </c>
      <c r="I3" s="55" t="s">
        <v>16</v>
      </c>
    </row>
    <row r="4" spans="1:9" ht="18" customHeight="1" x14ac:dyDescent="0.2">
      <c r="B4" s="56" t="s">
        <v>30</v>
      </c>
      <c r="C4" s="57"/>
      <c r="D4" s="58"/>
      <c r="E4" s="58"/>
      <c r="F4" s="59"/>
      <c r="G4" s="60">
        <f>Staffing!H23+Staffing!H33</f>
        <v>0</v>
      </c>
      <c r="H4" s="154" t="str">
        <f t="shared" ref="H4:H9" si="0">IFERROR((G4/$G$24)," ")</f>
        <v xml:space="preserve"> </v>
      </c>
      <c r="I4" s="62"/>
    </row>
    <row r="5" spans="1:9" ht="18" customHeight="1" x14ac:dyDescent="0.2">
      <c r="B5" s="56" t="s">
        <v>31</v>
      </c>
      <c r="C5" s="57"/>
      <c r="D5" s="58"/>
      <c r="E5" s="58"/>
      <c r="F5" s="59"/>
      <c r="G5" s="60">
        <f>Staffing!F38</f>
        <v>0</v>
      </c>
      <c r="H5" s="154" t="str">
        <f t="shared" si="0"/>
        <v xml:space="preserve"> </v>
      </c>
      <c r="I5" s="62"/>
    </row>
    <row r="6" spans="1:9" ht="18" customHeight="1" x14ac:dyDescent="0.2">
      <c r="B6" s="56" t="s">
        <v>32</v>
      </c>
      <c r="C6" s="57"/>
      <c r="D6" s="58"/>
      <c r="E6" s="58"/>
      <c r="F6" s="59"/>
      <c r="G6" s="60">
        <f>+Staffing!F43</f>
        <v>0</v>
      </c>
      <c r="H6" s="154" t="str">
        <f t="shared" si="0"/>
        <v xml:space="preserve"> </v>
      </c>
      <c r="I6" s="62"/>
    </row>
    <row r="7" spans="1:9" ht="18" customHeight="1" x14ac:dyDescent="0.2">
      <c r="B7" s="56" t="s">
        <v>21</v>
      </c>
      <c r="C7" s="57"/>
      <c r="D7" s="58"/>
      <c r="E7" s="58"/>
      <c r="F7" s="59"/>
      <c r="G7" s="60">
        <f>Staffing!F48</f>
        <v>0</v>
      </c>
      <c r="H7" s="154" t="str">
        <f t="shared" si="0"/>
        <v xml:space="preserve"> </v>
      </c>
      <c r="I7" s="63" t="str">
        <f>IFERROR((G7/(G5+G4))," ")</f>
        <v xml:space="preserve"> </v>
      </c>
    </row>
    <row r="8" spans="1:9" ht="18" customHeight="1" thickBot="1" x14ac:dyDescent="0.25">
      <c r="B8" s="56" t="s">
        <v>33</v>
      </c>
      <c r="C8" s="64"/>
      <c r="D8" s="64"/>
      <c r="E8" s="64"/>
      <c r="F8" s="65"/>
      <c r="G8" s="146"/>
      <c r="H8" s="169" t="str">
        <f t="shared" si="0"/>
        <v xml:space="preserve"> </v>
      </c>
      <c r="I8" s="65" t="str">
        <f>IFERROR((G8/(Staffing!F46+Staffing!F41+Staffing!H23+Staffing!H33+Staffing!F38))," ")</f>
        <v xml:space="preserve"> </v>
      </c>
    </row>
    <row r="9" spans="1:9" ht="18" customHeight="1" thickTop="1" thickBot="1" x14ac:dyDescent="0.25">
      <c r="B9" s="67"/>
      <c r="C9" s="68"/>
      <c r="D9" s="68"/>
      <c r="E9" s="68"/>
      <c r="F9" s="69" t="s">
        <v>34</v>
      </c>
      <c r="G9" s="70">
        <f>SUM(G4:G8)</f>
        <v>0</v>
      </c>
      <c r="H9" s="170" t="str">
        <f t="shared" si="0"/>
        <v xml:space="preserve"> </v>
      </c>
      <c r="I9" s="165" t="str">
        <f>IFERROR((G9/$F$38)," ")</f>
        <v xml:space="preserve"> </v>
      </c>
    </row>
    <row r="10" spans="1:9" ht="18" customHeight="1" thickTop="1" x14ac:dyDescent="0.2">
      <c r="B10" s="71" t="s">
        <v>35</v>
      </c>
      <c r="C10" s="72"/>
      <c r="D10" s="72"/>
      <c r="E10" s="72"/>
      <c r="F10" s="73"/>
      <c r="G10" s="147"/>
      <c r="H10" s="168" t="str">
        <f t="shared" ref="H10:H24" si="1">IFERROR((G10/$G$24)," ")</f>
        <v xml:space="preserve"> </v>
      </c>
      <c r="I10" s="166" t="str">
        <f>IFERROR((G10/$F$38)," ")</f>
        <v xml:space="preserve"> </v>
      </c>
    </row>
    <row r="11" spans="1:9" ht="18" customHeight="1" x14ac:dyDescent="0.2">
      <c r="B11" s="57" t="s">
        <v>36</v>
      </c>
      <c r="C11" s="75"/>
      <c r="D11" s="75"/>
      <c r="E11" s="75"/>
      <c r="F11" s="76"/>
      <c r="G11" s="148"/>
      <c r="H11" s="154" t="str">
        <f t="shared" si="1"/>
        <v xml:space="preserve"> </v>
      </c>
      <c r="I11" s="172" t="str">
        <f>IFERROR((SUM(G11:G12)/$F$38)," ")</f>
        <v xml:space="preserve"> </v>
      </c>
    </row>
    <row r="12" spans="1:9" ht="18" customHeight="1" x14ac:dyDescent="0.2">
      <c r="B12" s="57" t="s">
        <v>37</v>
      </c>
      <c r="C12" s="75"/>
      <c r="D12" s="75"/>
      <c r="E12" s="75"/>
      <c r="F12" s="76"/>
      <c r="G12" s="148"/>
      <c r="H12" s="154" t="str">
        <f t="shared" si="1"/>
        <v xml:space="preserve"> </v>
      </c>
      <c r="I12" s="74"/>
    </row>
    <row r="13" spans="1:9" ht="18" customHeight="1" x14ac:dyDescent="0.2">
      <c r="B13" s="56" t="s">
        <v>38</v>
      </c>
      <c r="C13" s="77"/>
      <c r="D13" s="75"/>
      <c r="E13" s="75"/>
      <c r="F13" s="76"/>
      <c r="G13" s="148"/>
      <c r="H13" s="154" t="str">
        <f t="shared" si="1"/>
        <v xml:space="preserve"> </v>
      </c>
      <c r="I13" s="78"/>
    </row>
    <row r="14" spans="1:9" ht="18" customHeight="1" x14ac:dyDescent="0.2">
      <c r="B14" s="56" t="s">
        <v>39</v>
      </c>
      <c r="C14" s="77"/>
      <c r="D14" s="75"/>
      <c r="E14" s="75"/>
      <c r="F14" s="76"/>
      <c r="G14" s="148"/>
      <c r="H14" s="154" t="str">
        <f t="shared" si="1"/>
        <v xml:space="preserve"> </v>
      </c>
      <c r="I14" s="62"/>
    </row>
    <row r="15" spans="1:9" ht="18" customHeight="1" x14ac:dyDescent="0.2">
      <c r="B15" s="56" t="s">
        <v>40</v>
      </c>
      <c r="C15" s="77"/>
      <c r="D15" s="75"/>
      <c r="E15" s="75"/>
      <c r="F15" s="76"/>
      <c r="G15" s="148"/>
      <c r="H15" s="154" t="str">
        <f t="shared" si="1"/>
        <v xml:space="preserve"> </v>
      </c>
      <c r="I15" s="62"/>
    </row>
    <row r="16" spans="1:9" ht="18" customHeight="1" x14ac:dyDescent="0.2">
      <c r="B16" s="56" t="s">
        <v>41</v>
      </c>
      <c r="C16" s="77"/>
      <c r="D16" s="75"/>
      <c r="E16" s="75"/>
      <c r="F16" s="76"/>
      <c r="G16" s="148"/>
      <c r="H16" s="154" t="str">
        <f t="shared" si="1"/>
        <v xml:space="preserve"> </v>
      </c>
      <c r="I16" s="62"/>
    </row>
    <row r="17" spans="1:9" ht="18" customHeight="1" x14ac:dyDescent="0.2">
      <c r="B17" s="56" t="s">
        <v>42</v>
      </c>
      <c r="C17" s="77"/>
      <c r="D17" s="75"/>
      <c r="E17" s="75"/>
      <c r="F17" s="76"/>
      <c r="G17" s="148"/>
      <c r="H17" s="154" t="str">
        <f t="shared" si="1"/>
        <v xml:space="preserve"> </v>
      </c>
      <c r="I17" s="62"/>
    </row>
    <row r="18" spans="1:9" ht="18" customHeight="1" x14ac:dyDescent="0.2">
      <c r="B18" s="56" t="s">
        <v>43</v>
      </c>
      <c r="C18" s="77"/>
      <c r="D18" s="75"/>
      <c r="E18" s="75"/>
      <c r="F18" s="76"/>
      <c r="G18" s="148"/>
      <c r="H18" s="154" t="str">
        <f t="shared" si="1"/>
        <v xml:space="preserve"> </v>
      </c>
      <c r="I18" s="62"/>
    </row>
    <row r="19" spans="1:9" ht="18" customHeight="1" x14ac:dyDescent="0.2">
      <c r="B19" s="56" t="s">
        <v>44</v>
      </c>
      <c r="C19" s="77"/>
      <c r="D19" s="75"/>
      <c r="E19" s="75"/>
      <c r="F19" s="76"/>
      <c r="G19" s="148"/>
      <c r="H19" s="154" t="str">
        <f t="shared" si="1"/>
        <v xml:space="preserve"> </v>
      </c>
      <c r="I19" s="62"/>
    </row>
    <row r="20" spans="1:9" ht="18" customHeight="1" x14ac:dyDescent="0.2">
      <c r="B20" s="56" t="s">
        <v>45</v>
      </c>
      <c r="C20" s="77"/>
      <c r="D20" s="75"/>
      <c r="E20" s="75"/>
      <c r="F20" s="76"/>
      <c r="G20" s="148"/>
      <c r="H20" s="154" t="str">
        <f t="shared" si="1"/>
        <v xml:space="preserve"> </v>
      </c>
      <c r="I20" s="62"/>
    </row>
    <row r="21" spans="1:9" ht="18" customHeight="1" x14ac:dyDescent="0.2">
      <c r="B21" s="62" t="s">
        <v>46</v>
      </c>
      <c r="C21" s="62"/>
      <c r="D21" s="149"/>
      <c r="E21" s="173"/>
      <c r="F21" s="174"/>
      <c r="G21" s="148"/>
      <c r="H21" s="154" t="str">
        <f t="shared" si="1"/>
        <v xml:space="preserve"> </v>
      </c>
      <c r="I21" s="62"/>
    </row>
    <row r="22" spans="1:9" ht="18" customHeight="1" thickBot="1" x14ac:dyDescent="0.25">
      <c r="B22" s="79" t="s">
        <v>46</v>
      </c>
      <c r="C22" s="79"/>
      <c r="D22" s="149"/>
      <c r="E22" s="175"/>
      <c r="F22" s="176"/>
      <c r="G22" s="146"/>
      <c r="H22" s="169" t="str">
        <f t="shared" si="1"/>
        <v xml:space="preserve"> </v>
      </c>
      <c r="I22" s="79"/>
    </row>
    <row r="23" spans="1:9" ht="18" customHeight="1" thickTop="1" thickBot="1" x14ac:dyDescent="0.25">
      <c r="B23" s="67"/>
      <c r="C23" s="68"/>
      <c r="D23" s="68"/>
      <c r="E23" s="68"/>
      <c r="F23" s="69" t="s">
        <v>34</v>
      </c>
      <c r="G23" s="80">
        <f>SUM(G10:G22)</f>
        <v>0</v>
      </c>
      <c r="H23" s="170" t="str">
        <f t="shared" si="1"/>
        <v xml:space="preserve"> </v>
      </c>
      <c r="I23" s="167" t="str">
        <f>IFERROR((G23/$F$38)," ")</f>
        <v xml:space="preserve"> </v>
      </c>
    </row>
    <row r="24" spans="1:9" ht="18" customHeight="1" thickTop="1" thickBot="1" x14ac:dyDescent="0.25">
      <c r="B24" s="81" t="s">
        <v>47</v>
      </c>
      <c r="C24" s="82"/>
      <c r="D24" s="82"/>
      <c r="E24" s="82"/>
      <c r="F24" s="82"/>
      <c r="G24" s="83">
        <f>G23+G9</f>
        <v>0</v>
      </c>
      <c r="H24" s="171" t="str">
        <f t="shared" si="1"/>
        <v xml:space="preserve"> </v>
      </c>
      <c r="I24" s="167" t="str">
        <f>IFERROR((G24/$F$38)," ")</f>
        <v xml:space="preserve"> </v>
      </c>
    </row>
    <row r="25" spans="1:9" ht="18" customHeight="1" x14ac:dyDescent="0.2">
      <c r="G25" s="84"/>
      <c r="H25" s="84"/>
    </row>
    <row r="26" spans="1:9" ht="18" customHeight="1" x14ac:dyDescent="0.2">
      <c r="A26" s="51" t="s">
        <v>48</v>
      </c>
      <c r="B26" s="85"/>
      <c r="C26" s="85"/>
      <c r="D26" s="85"/>
      <c r="E26" s="85"/>
      <c r="F26" s="85"/>
      <c r="G26" s="84"/>
      <c r="H26" s="84"/>
    </row>
    <row r="27" spans="1:9" ht="18" customHeight="1" x14ac:dyDescent="0.2">
      <c r="A27" s="51"/>
      <c r="B27" s="86" t="s">
        <v>49</v>
      </c>
      <c r="C27" s="87"/>
      <c r="D27" s="87"/>
      <c r="E27" s="87"/>
      <c r="F27" s="88"/>
      <c r="G27" s="89" t="s">
        <v>50</v>
      </c>
      <c r="H27" s="90"/>
      <c r="I27" s="76"/>
    </row>
    <row r="28" spans="1:9" ht="18" customHeight="1" x14ac:dyDescent="0.2">
      <c r="B28" s="57" t="s">
        <v>51</v>
      </c>
      <c r="C28" s="75"/>
      <c r="D28" s="58"/>
      <c r="E28" s="58"/>
      <c r="F28" s="150"/>
      <c r="G28" s="151"/>
      <c r="H28" s="177"/>
      <c r="I28" s="178"/>
    </row>
    <row r="29" spans="1:9" ht="18" customHeight="1" x14ac:dyDescent="0.2">
      <c r="B29" s="57" t="s">
        <v>52</v>
      </c>
      <c r="C29" s="75"/>
      <c r="D29" s="91" t="s">
        <v>53</v>
      </c>
      <c r="E29" s="92"/>
      <c r="F29" s="150"/>
      <c r="G29" s="151"/>
      <c r="H29" s="177"/>
      <c r="I29" s="178"/>
    </row>
    <row r="30" spans="1:9" ht="18" customHeight="1" x14ac:dyDescent="0.2">
      <c r="B30" s="57" t="s">
        <v>54</v>
      </c>
      <c r="C30" s="75"/>
      <c r="D30" s="91" t="s">
        <v>55</v>
      </c>
      <c r="E30" s="92"/>
      <c r="F30" s="152"/>
      <c r="G30" s="151"/>
      <c r="H30" s="177"/>
      <c r="I30" s="178"/>
    </row>
    <row r="31" spans="1:9" ht="18" customHeight="1" x14ac:dyDescent="0.2">
      <c r="B31" s="93" t="s">
        <v>56</v>
      </c>
      <c r="C31" s="75"/>
      <c r="D31" s="91" t="s">
        <v>57</v>
      </c>
      <c r="E31" s="92"/>
      <c r="F31" s="94">
        <f>F29*F30</f>
        <v>0</v>
      </c>
      <c r="G31" s="151"/>
      <c r="H31" s="177"/>
      <c r="I31" s="178"/>
    </row>
    <row r="32" spans="1:9" ht="18" customHeight="1" x14ac:dyDescent="0.2">
      <c r="G32" s="84"/>
      <c r="H32" s="84"/>
    </row>
    <row r="33" spans="1:9" ht="18" customHeight="1" x14ac:dyDescent="0.2">
      <c r="A33" s="51"/>
      <c r="B33" s="86" t="s">
        <v>58</v>
      </c>
      <c r="C33" s="87"/>
      <c r="D33" s="87"/>
      <c r="E33" s="87"/>
      <c r="F33" s="88"/>
      <c r="G33" s="89" t="s">
        <v>50</v>
      </c>
      <c r="H33" s="90"/>
      <c r="I33" s="76"/>
    </row>
    <row r="34" spans="1:9" ht="18" customHeight="1" x14ac:dyDescent="0.2">
      <c r="B34" s="57" t="s">
        <v>51</v>
      </c>
      <c r="C34" s="75"/>
      <c r="D34" s="58"/>
      <c r="E34" s="58"/>
      <c r="F34" s="150"/>
      <c r="G34" s="151"/>
      <c r="H34" s="177"/>
      <c r="I34" s="178"/>
    </row>
    <row r="35" spans="1:9" ht="18" customHeight="1" x14ac:dyDescent="0.2">
      <c r="B35" s="57" t="s">
        <v>52</v>
      </c>
      <c r="C35" s="75"/>
      <c r="D35" s="91" t="s">
        <v>53</v>
      </c>
      <c r="E35" s="92"/>
      <c r="F35" s="150"/>
      <c r="G35" s="151"/>
      <c r="H35" s="177"/>
      <c r="I35" s="178"/>
    </row>
    <row r="36" spans="1:9" ht="18" customHeight="1" x14ac:dyDescent="0.2">
      <c r="B36" s="57" t="s">
        <v>54</v>
      </c>
      <c r="C36" s="75"/>
      <c r="D36" s="91" t="s">
        <v>55</v>
      </c>
      <c r="E36" s="92"/>
      <c r="F36" s="152"/>
      <c r="G36" s="151"/>
      <c r="H36" s="177"/>
      <c r="I36" s="178"/>
    </row>
    <row r="37" spans="1:9" ht="18" customHeight="1" thickBot="1" x14ac:dyDescent="0.25">
      <c r="B37" s="93" t="s">
        <v>59</v>
      </c>
      <c r="C37" s="75"/>
      <c r="D37" s="91" t="s">
        <v>57</v>
      </c>
      <c r="E37" s="92"/>
      <c r="F37" s="95">
        <f>F35*F36</f>
        <v>0</v>
      </c>
      <c r="G37" s="151"/>
      <c r="H37" s="177"/>
      <c r="I37" s="178"/>
    </row>
    <row r="38" spans="1:9" ht="18" customHeight="1" thickBot="1" x14ac:dyDescent="0.25">
      <c r="B38" s="96" t="s">
        <v>60</v>
      </c>
      <c r="C38" s="75"/>
      <c r="D38" s="91" t="s">
        <v>57</v>
      </c>
      <c r="E38" s="91"/>
      <c r="F38" s="97">
        <f>F31+F37</f>
        <v>0</v>
      </c>
      <c r="G38" s="84"/>
      <c r="H38" s="84"/>
    </row>
    <row r="39" spans="1:9" ht="18" customHeight="1" x14ac:dyDescent="0.2">
      <c r="B39" s="98"/>
      <c r="C39" s="99"/>
      <c r="D39" s="100"/>
      <c r="E39" s="100"/>
      <c r="F39" s="101"/>
      <c r="G39" s="84"/>
      <c r="H39" s="84"/>
    </row>
    <row r="40" spans="1:9" ht="25.5" customHeight="1" x14ac:dyDescent="0.2">
      <c r="A40" s="51" t="s">
        <v>61</v>
      </c>
      <c r="B40" s="102"/>
      <c r="C40" s="102"/>
      <c r="D40" s="102"/>
      <c r="E40" s="102"/>
      <c r="F40" s="102"/>
      <c r="G40" s="102"/>
      <c r="H40" s="102"/>
      <c r="I40" s="102"/>
    </row>
    <row r="41" spans="1:9" ht="38.25" x14ac:dyDescent="0.2">
      <c r="A41" s="103"/>
      <c r="B41" s="104" t="s">
        <v>49</v>
      </c>
      <c r="C41" s="105"/>
      <c r="D41" s="55" t="s">
        <v>62</v>
      </c>
      <c r="E41" s="55" t="s">
        <v>63</v>
      </c>
      <c r="F41" s="106" t="s">
        <v>64</v>
      </c>
      <c r="G41" s="55" t="s">
        <v>61</v>
      </c>
      <c r="H41" s="106" t="s">
        <v>29</v>
      </c>
      <c r="I41" s="107" t="s">
        <v>16</v>
      </c>
    </row>
    <row r="42" spans="1:9" ht="18" customHeight="1" x14ac:dyDescent="0.2">
      <c r="B42" s="57" t="s">
        <v>65</v>
      </c>
      <c r="C42" s="108"/>
      <c r="D42" s="153"/>
      <c r="E42" s="153"/>
      <c r="F42" s="161"/>
      <c r="G42" s="60">
        <f>ROUND(F42*E42*D42,0)</f>
        <v>0</v>
      </c>
      <c r="H42" s="154" t="str">
        <f>IFERROR((G42/$G$24)," ")</f>
        <v xml:space="preserve"> </v>
      </c>
      <c r="I42" s="62"/>
    </row>
    <row r="43" spans="1:9" ht="18" customHeight="1" x14ac:dyDescent="0.2">
      <c r="B43" s="57" t="s">
        <v>66</v>
      </c>
      <c r="C43" s="108"/>
      <c r="D43" s="153"/>
      <c r="E43" s="153"/>
      <c r="F43" s="161"/>
      <c r="G43" s="60">
        <f>ROUND(F43*E43*D43,0)</f>
        <v>0</v>
      </c>
      <c r="H43" s="154" t="str">
        <f>IFERROR((G43/$G$24)," ")</f>
        <v xml:space="preserve"> </v>
      </c>
      <c r="I43" s="62"/>
    </row>
    <row r="44" spans="1:9" ht="18" customHeight="1" x14ac:dyDescent="0.2">
      <c r="B44" s="57" t="s">
        <v>67</v>
      </c>
      <c r="C44" s="108"/>
      <c r="D44" s="153"/>
      <c r="E44" s="153"/>
      <c r="F44" s="161"/>
      <c r="G44" s="60">
        <f>ROUND(F44*E44*D44,0)</f>
        <v>0</v>
      </c>
      <c r="H44" s="154" t="str">
        <f>IFERROR((G44/$G$24)," ")</f>
        <v xml:space="preserve"> </v>
      </c>
      <c r="I44" s="62"/>
    </row>
    <row r="45" spans="1:9" ht="18" customHeight="1" x14ac:dyDescent="0.2">
      <c r="B45" s="57" t="s">
        <v>68</v>
      </c>
      <c r="C45" s="108"/>
      <c r="D45" s="153"/>
      <c r="E45" s="153"/>
      <c r="F45" s="161"/>
      <c r="G45" s="60">
        <f>ROUND(F45*E45*D45,0)</f>
        <v>0</v>
      </c>
      <c r="H45" s="154" t="str">
        <f>IFERROR((G45/$G$24)," ")</f>
        <v xml:space="preserve"> </v>
      </c>
      <c r="I45" s="62"/>
    </row>
    <row r="46" spans="1:9" ht="18" customHeight="1" thickBot="1" x14ac:dyDescent="0.25">
      <c r="B46" s="93" t="s">
        <v>69</v>
      </c>
      <c r="C46" s="109"/>
      <c r="D46" s="153"/>
      <c r="E46" s="153"/>
      <c r="F46" s="161"/>
      <c r="G46" s="60">
        <f>ROUND(F46*E46*D46,0)</f>
        <v>0</v>
      </c>
      <c r="H46" s="154" t="str">
        <f>IFERROR((G46/$G$24)," ")</f>
        <v xml:space="preserve"> </v>
      </c>
      <c r="I46" s="62"/>
    </row>
    <row r="47" spans="1:9" ht="18" customHeight="1" thickBot="1" x14ac:dyDescent="0.25">
      <c r="B47" s="110" t="s">
        <v>70</v>
      </c>
      <c r="C47" s="111"/>
      <c r="D47" s="111"/>
      <c r="E47" s="111"/>
      <c r="F47" s="111"/>
      <c r="G47" s="112">
        <f>SUM(G42:G46)</f>
        <v>0</v>
      </c>
      <c r="H47" s="154">
        <f>SUM(H42:H46)</f>
        <v>0</v>
      </c>
      <c r="I47" s="62"/>
    </row>
    <row r="48" spans="1:9" ht="18" customHeight="1" x14ac:dyDescent="0.2">
      <c r="B48" s="16"/>
      <c r="C48" s="16"/>
      <c r="D48" s="16"/>
      <c r="E48" s="16"/>
      <c r="F48" s="16"/>
      <c r="G48" s="49"/>
      <c r="H48" s="49"/>
    </row>
    <row r="49" spans="1:9" ht="38.25" x14ac:dyDescent="0.2">
      <c r="A49" s="103"/>
      <c r="B49" s="104" t="s">
        <v>58</v>
      </c>
      <c r="C49" s="105"/>
      <c r="D49" s="55" t="s">
        <v>62</v>
      </c>
      <c r="E49" s="55" t="s">
        <v>63</v>
      </c>
      <c r="F49" s="106" t="s">
        <v>64</v>
      </c>
      <c r="G49" s="55" t="s">
        <v>61</v>
      </c>
      <c r="H49" s="106" t="s">
        <v>29</v>
      </c>
      <c r="I49" s="107" t="s">
        <v>16</v>
      </c>
    </row>
    <row r="50" spans="1:9" ht="18" customHeight="1" x14ac:dyDescent="0.2">
      <c r="B50" s="57" t="s">
        <v>71</v>
      </c>
      <c r="C50" s="108"/>
      <c r="D50" s="153"/>
      <c r="E50" s="153"/>
      <c r="F50" s="161"/>
      <c r="G50" s="60">
        <f>ROUND(F50*E50*D50,0)</f>
        <v>0</v>
      </c>
      <c r="H50" s="154" t="str">
        <f>IFERROR((G50/$G$24)," ")</f>
        <v xml:space="preserve"> </v>
      </c>
      <c r="I50" s="62"/>
    </row>
    <row r="51" spans="1:9" ht="18" customHeight="1" x14ac:dyDescent="0.2">
      <c r="B51" s="57" t="s">
        <v>72</v>
      </c>
      <c r="C51" s="108"/>
      <c r="D51" s="153"/>
      <c r="E51" s="153"/>
      <c r="F51" s="161"/>
      <c r="G51" s="60">
        <f>ROUND(F51*E51*D51,0)</f>
        <v>0</v>
      </c>
      <c r="H51" s="154" t="str">
        <f>IFERROR((G51/$G$24)," ")</f>
        <v xml:space="preserve"> </v>
      </c>
      <c r="I51" s="62"/>
    </row>
    <row r="52" spans="1:9" ht="18" customHeight="1" x14ac:dyDescent="0.2">
      <c r="B52" s="57" t="s">
        <v>73</v>
      </c>
      <c r="C52" s="108"/>
      <c r="D52" s="153"/>
      <c r="E52" s="153"/>
      <c r="F52" s="161"/>
      <c r="G52" s="60">
        <f>ROUND(F52*E52*D52,0)</f>
        <v>0</v>
      </c>
      <c r="H52" s="154" t="str">
        <f>IFERROR((G52/$G$24)," ")</f>
        <v xml:space="preserve"> </v>
      </c>
      <c r="I52" s="62"/>
    </row>
    <row r="53" spans="1:9" ht="18" customHeight="1" x14ac:dyDescent="0.2">
      <c r="B53" s="57" t="s">
        <v>74</v>
      </c>
      <c r="C53" s="108"/>
      <c r="D53" s="153"/>
      <c r="E53" s="153"/>
      <c r="F53" s="161"/>
      <c r="G53" s="60">
        <f>ROUND(F53*E53*D53,0)</f>
        <v>0</v>
      </c>
      <c r="H53" s="154" t="str">
        <f>IFERROR((G53/$G$24)," ")</f>
        <v xml:space="preserve"> </v>
      </c>
      <c r="I53" s="62"/>
    </row>
    <row r="54" spans="1:9" ht="18" customHeight="1" thickBot="1" x14ac:dyDescent="0.25">
      <c r="B54" s="93" t="s">
        <v>69</v>
      </c>
      <c r="C54" s="109"/>
      <c r="D54" s="153"/>
      <c r="E54" s="153"/>
      <c r="F54" s="161"/>
      <c r="G54" s="60">
        <f>ROUND(F54*E54*D54,0)</f>
        <v>0</v>
      </c>
      <c r="H54" s="154" t="str">
        <f>IFERROR((G54/$G$24)," ")</f>
        <v xml:space="preserve"> </v>
      </c>
      <c r="I54" s="62"/>
    </row>
    <row r="55" spans="1:9" ht="18" customHeight="1" thickBot="1" x14ac:dyDescent="0.25">
      <c r="B55" s="110" t="s">
        <v>75</v>
      </c>
      <c r="C55" s="111"/>
      <c r="D55" s="111"/>
      <c r="E55" s="111"/>
      <c r="F55" s="111"/>
      <c r="G55" s="112">
        <f>SUM(G50:G54)</f>
        <v>0</v>
      </c>
      <c r="H55" s="163">
        <f>SUM(H50:H54)</f>
        <v>0</v>
      </c>
      <c r="I55" s="62"/>
    </row>
    <row r="56" spans="1:9" ht="18" customHeight="1" thickBot="1" x14ac:dyDescent="0.25">
      <c r="B56" s="113"/>
      <c r="C56" s="113"/>
      <c r="D56" s="113"/>
      <c r="E56" s="113"/>
      <c r="F56" s="113"/>
      <c r="G56" s="114"/>
      <c r="H56" s="164"/>
    </row>
    <row r="57" spans="1:9" ht="25.5" customHeight="1" thickBot="1" x14ac:dyDescent="0.25">
      <c r="B57" s="110" t="s">
        <v>76</v>
      </c>
      <c r="C57" s="111"/>
      <c r="D57" s="111"/>
      <c r="E57" s="111"/>
      <c r="F57" s="115"/>
      <c r="G57" s="83">
        <f>G47+G55</f>
        <v>0</v>
      </c>
      <c r="H57" s="163">
        <f>H47+H55</f>
        <v>0</v>
      </c>
      <c r="I57" s="62"/>
    </row>
    <row r="58" spans="1:9" ht="25.5" customHeight="1" thickBot="1" x14ac:dyDescent="0.25">
      <c r="B58" s="116" t="s">
        <v>77</v>
      </c>
      <c r="C58" s="117"/>
      <c r="D58" s="117"/>
      <c r="E58" s="117"/>
      <c r="F58" s="115"/>
      <c r="G58" s="83">
        <f>G57-G24</f>
        <v>0</v>
      </c>
      <c r="H58" s="84"/>
    </row>
    <row r="59" spans="1:9" ht="25.5" customHeight="1" thickBot="1" x14ac:dyDescent="0.25">
      <c r="B59" s="118" t="s">
        <v>78</v>
      </c>
      <c r="C59" s="119"/>
      <c r="D59" s="120"/>
      <c r="E59" s="120"/>
      <c r="F59" s="121"/>
      <c r="G59" s="162" t="str">
        <f>IFERROR((G24/F38)," ")</f>
        <v xml:space="preserve"> </v>
      </c>
      <c r="H59" s="122"/>
      <c r="I59" s="122"/>
    </row>
    <row r="60" spans="1:9" ht="18" customHeight="1" x14ac:dyDescent="0.2">
      <c r="A60" s="123"/>
      <c r="B60" s="52"/>
      <c r="G60" s="84"/>
      <c r="H60" s="84"/>
    </row>
    <row r="61" spans="1:9" ht="18" customHeight="1" x14ac:dyDescent="0.2">
      <c r="A61" s="51" t="s">
        <v>79</v>
      </c>
      <c r="B61" s="52"/>
      <c r="G61" s="84"/>
      <c r="H61" s="84"/>
    </row>
    <row r="62" spans="1:9" ht="18" customHeight="1" thickBot="1" x14ac:dyDescent="0.25">
      <c r="A62" s="123"/>
      <c r="B62" s="5" t="s">
        <v>80</v>
      </c>
      <c r="G62" s="84"/>
      <c r="H62" s="124"/>
      <c r="I62" s="125" t="str">
        <f>IF(G57=0, " ", IF(G57&gt;=G24,"YES","NO"))</f>
        <v xml:space="preserve"> </v>
      </c>
    </row>
    <row r="63" spans="1:9" ht="18" customHeight="1" x14ac:dyDescent="0.2">
      <c r="A63" s="5"/>
      <c r="B63" s="16" t="s">
        <v>92</v>
      </c>
    </row>
    <row r="64" spans="1:9" ht="18" customHeight="1" x14ac:dyDescent="0.2">
      <c r="A64" s="5"/>
      <c r="B64" s="16"/>
    </row>
    <row r="65" spans="1:9" ht="18" customHeight="1" x14ac:dyDescent="0.2"/>
    <row r="66" spans="1:9" ht="18" customHeight="1" x14ac:dyDescent="0.2">
      <c r="B66" s="72"/>
      <c r="C66" s="72"/>
      <c r="D66" s="126"/>
      <c r="E66" s="72"/>
      <c r="F66" s="72"/>
      <c r="G66" s="72"/>
      <c r="I66" s="72"/>
    </row>
    <row r="67" spans="1:9" ht="18" customHeight="1" x14ac:dyDescent="0.2">
      <c r="B67" s="100" t="s">
        <v>97</v>
      </c>
      <c r="C67" s="100"/>
      <c r="D67" s="5"/>
      <c r="E67" s="100" t="s">
        <v>99</v>
      </c>
      <c r="F67" s="100"/>
      <c r="G67" s="100"/>
      <c r="I67" s="4" t="s">
        <v>98</v>
      </c>
    </row>
    <row r="68" spans="1:9" x14ac:dyDescent="0.2">
      <c r="A68" s="183" t="s">
        <v>100</v>
      </c>
    </row>
  </sheetData>
  <sheetProtection sheet="1" objects="1" scenarios="1"/>
  <dataValidations count="23">
    <dataValidation type="whole" allowBlank="1" showInputMessage="1" showErrorMessage="1" errorTitle="Invalid Number of Days" error="The number of days entered must be a whole number greater than zero and not more than the Days of Operation for the age group. Please click Cancel and re-enter the number." promptTitle="Enter Days" prompt="Please enter the number of days service is provided for any service offerings for which enrollment has been budgeted." sqref="E50:E54">
      <formula1>1</formula1>
      <formula2>$F$36</formula2>
    </dataValidation>
    <dataValidation allowBlank="1" showInputMessage="1" showErrorMessage="1" promptTitle="Licensed capacity" prompt="Please enter the licensed capacity for the School Age group." sqref="F34"/>
    <dataValidation type="whole" operator="lessThanOrEqual" allowBlank="1" showInputMessage="1" showErrorMessage="1" error="The operating capacity entered must be less than or equal to the license capacity." promptTitle="Operating capacity" prompt="Please enter the operating capacity for the School Age group." sqref="F35">
      <formula1>F34</formula1>
    </dataValidation>
    <dataValidation type="whole" operator="lessThanOrEqual" allowBlank="1" showInputMessage="1" showErrorMessage="1" error="The operating capacity entered must be less than or equal to the license capacity." promptTitle="Operating capacity" prompt="Please enter the operating capacity for the Kindergarten age group." sqref="F29">
      <formula1>F28</formula1>
    </dataValidation>
    <dataValidation allowBlank="1" showInputMessage="1" showErrorMessage="1" promptTitle="Licensed capacity" prompt="Please enter the licensed capacity for the Kindergarten age group." sqref="F28"/>
    <dataValidation allowBlank="1" showInputMessage="1" showErrorMessage="1" promptTitle="Enter Closed Dates" prompt="Please enter any dates the centre/program is closed. i.e. days that service is not provided." sqref="G28:G31 G34:G37"/>
    <dataValidation allowBlank="1" showInputMessage="1" showErrorMessage="1" promptTitle="Enter Description" prompt="A description must be provided for any expenses recorded as &quot;Other&quot;." sqref="D21:D22"/>
    <dataValidation type="whole" errorStyle="warning" allowBlank="1" showInputMessage="1" showErrorMessage="1" errorTitle="Amount Exceeds Maximum" error="The maximum amount a centre may claim for business travel is $1,500, provided the capacity is greater than 60 children. Amounts that exceed the City's guidelines will not be approved by Children's Services." promptTitle="Business Travel" prompt="Please enter total business travel costs. For information on what is included under this expense category, please refer to the Budget Guidelines for Child Care Centres. " sqref="G20">
      <formula1>0</formula1>
      <formula2>1500</formula2>
    </dataValidation>
    <dataValidation allowBlank="1" showInputMessage="1" showErrorMessage="1" promptTitle="Training and Development" prompt="Please enter total training and development costs. For information on what is included under this expense category, please refer to the Budget Guidelines for Child Care Centres. " sqref="G19"/>
    <dataValidation allowBlank="1" showInputMessage="1" showErrorMessage="1" promptTitle="Legal Costs" prompt="Please enter total legal costs. For information on what is included under this expense category, please refer to the Budget Guidelines for Child Care Centres. " sqref="G18"/>
    <dataValidation allowBlank="1" showInputMessage="1" showErrorMessage="1" promptTitle="Professional Fees" prompt="Please enter total professional fees. For information on what is included under this expense category, please refer to the Budget Guidelines for Child Care Centres. " sqref="G17"/>
    <dataValidation allowBlank="1" showInputMessage="1" showErrorMessage="1" promptTitle="Office Related" prompt="Please enter total office related costs. For information on what is included under this expense category, please refer to the Budget Guidelines for Child Care Centres. " sqref="G16"/>
    <dataValidation allowBlank="1" showInputMessage="1" showErrorMessage="1" promptTitle="Cleaning/Housekeeping" prompt="Please enter the total housekeeping/cleaning costs. For information on what is included under this expense category, please refer to the Budget Guidelines for Child Care Centres. " sqref="G15"/>
    <dataValidation allowBlank="1" showInputMessage="1" showErrorMessage="1" promptTitle="Insurance" prompt="Please enter the total insurance costs. For information on what is included under this expense category, please refer to the Budget Guidelines for Child Care Centres. " sqref="G14"/>
    <dataValidation allowBlank="1" showInputMessage="1" showErrorMessage="1" promptTitle="School Board Permit Fees" prompt="Please enter the total school board permit fees. For information on what is included under this expense category, please refer to the Budget Guidelines for Child Care Centres. " sqref="G13"/>
    <dataValidation allowBlank="1" showInputMessage="1" showErrorMessage="1" promptTitle="Catered Food" prompt="Please enter the total costs for catered food. For information on what is included under this expense category, please refer to the Budget Guidelines for Child Care Centres. " sqref="G12"/>
    <dataValidation allowBlank="1" showInputMessage="1" showErrorMessage="1" promptTitle="Food Prepared on Premises" prompt="Please enter the total cost for food prepared on premises. For information on what is included under this expense category, please refer to the Budget Guidelines for Child Care Centres. " sqref="G11"/>
    <dataValidation allowBlank="1" showInputMessage="1" showErrorMessage="1" promptTitle="Program Related" prompt="Please enter the total program related costs. For information on what is included under this expense category, please refer to the Budget Guidelines for Child Care Centres. " sqref="G10"/>
    <dataValidation allowBlank="1" showInputMessage="1" showErrorMessage="1" promptTitle="Benefits" prompt="Please enter the total benefit amount. For information on what is included under this expense category, please refer to the Budget Guidelines for Child Care Centres. " sqref="G8"/>
    <dataValidation type="whole" allowBlank="1" showInputMessage="1" showErrorMessage="1" errorTitle="Invalid Enrollment" error="The enrollment entered must be a whole number greater than zero and less than or equal to the operating capacity. Please click Cancel and re-enter the number." promptTitle="Enter enrollment" prompt="Please enter the number of children expected to be enrolled in each offering. The total enrollment must equal the operating capacity." sqref="D50:D54">
      <formula1>0</formula1>
      <formula2>$F$35</formula2>
    </dataValidation>
    <dataValidation type="whole" allowBlank="1" showInputMessage="1" showErrorMessage="1" errorTitle="Invalid Enrollment" error="The enrollment entered must be a whole number greater than zero and less than or equal to the opeating capacity. Please click Cancel and re-enter the number." promptTitle="Enter enrollment" prompt="Please enter the number of children expected to be enrolled in each offering. The total enrollment must equal the operating capacity." sqref="D42:D46">
      <formula1>0</formula1>
      <formula2>$F$29</formula2>
    </dataValidation>
    <dataValidation allowBlank="1" showInputMessage="1" showErrorMessage="1" promptTitle="Enter Daily Public Fee" prompt="Enter the daily public fee for all service offerings._x000a_If monthly fee is used, divide the monthly amount by 21.75 to arrive the daily amount._x000a_If weekly fee is used, divide the weekly amount by 5 to arrive the daily amount." sqref="F42:F46 F50:F54"/>
    <dataValidation type="whole" allowBlank="1" showInputMessage="1" showErrorMessage="1" errorTitle="Invalid Number of Days" error="The number of days entered must be a whole number greater than zero and not more than the Days of Operation for the age group. Please click Cancel and re-enter the number." promptTitle="Enter Days" prompt="Please enter the number of days service is provided for any service offerings for which enrollment has been budgeted." sqref="E42:E46">
      <formula1>1</formula1>
      <formula2>$F$30</formula2>
    </dataValidation>
  </dataValidations>
  <pageMargins left="0.7" right="0.7" top="0.75" bottom="0.75" header="0.3" footer="0.3"/>
  <pageSetup scale="94" orientation="portrait" r:id="rId1"/>
  <rowBreaks count="1" manualBreakCount="1">
    <brk id="39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operator="lessThanOrEqual" allowBlank="1" showInputMessage="1" showErrorMessage="1" error="Must be less than or equal to the Total Days of Operation" promptTitle="Days of operation" prompt="Please enter the days of operation for the School Age program. i.e. the number of days service is provided.">
          <x14:formula1>
            <xm:f>Staffing!C11</xm:f>
          </x14:formula1>
          <xm:sqref>F36</xm:sqref>
        </x14:dataValidation>
        <x14:dataValidation type="whole" operator="lessThanOrEqual" allowBlank="1" showInputMessage="1" showErrorMessage="1" error="Must be less than or equal to the Total Days of Operation" promptTitle="Days of operation" prompt="Please enter the days of operation for the Kindergarten program. i.e. the number of days service is provided.">
          <x14:formula1>
            <xm:f>Staffing!C11</xm:f>
          </x14:formula1>
          <xm:sqref>F30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workbookViewId="0">
      <selection activeCell="A2" sqref="A2"/>
    </sheetView>
  </sheetViews>
  <sheetFormatPr defaultRowHeight="15" x14ac:dyDescent="0.2"/>
  <cols>
    <col min="1" max="1" width="20.44140625" style="1" customWidth="1"/>
    <col min="2" max="4" width="16.109375" style="1" customWidth="1"/>
    <col min="5" max="16384" width="8.88671875" style="1"/>
  </cols>
  <sheetData>
    <row r="1" spans="1:4" x14ac:dyDescent="0.2">
      <c r="A1" s="155" t="s">
        <v>81</v>
      </c>
      <c r="B1" s="156"/>
      <c r="C1" s="156"/>
      <c r="D1" s="156"/>
    </row>
    <row r="4" spans="1:4" x14ac:dyDescent="0.2">
      <c r="A4" s="127"/>
      <c r="B4" s="55" t="s">
        <v>63</v>
      </c>
      <c r="C4" s="55" t="s">
        <v>82</v>
      </c>
      <c r="D4" s="55" t="s">
        <v>61</v>
      </c>
    </row>
    <row r="5" spans="1:4" x14ac:dyDescent="0.2">
      <c r="A5" s="56" t="s">
        <v>83</v>
      </c>
      <c r="B5" s="157"/>
      <c r="C5" s="158"/>
      <c r="D5" s="61">
        <f>B5*C5</f>
        <v>0</v>
      </c>
    </row>
    <row r="6" spans="1:4" x14ac:dyDescent="0.2">
      <c r="A6" s="56" t="s">
        <v>84</v>
      </c>
      <c r="B6" s="157"/>
      <c r="C6" s="158"/>
      <c r="D6" s="61">
        <f>B6*C6</f>
        <v>0</v>
      </c>
    </row>
    <row r="7" spans="1:4" x14ac:dyDescent="0.2">
      <c r="A7" s="56" t="s">
        <v>85</v>
      </c>
      <c r="B7" s="157"/>
      <c r="C7" s="158"/>
      <c r="D7" s="61">
        <f>B7*C7</f>
        <v>0</v>
      </c>
    </row>
    <row r="8" spans="1:4" ht="15.75" thickBot="1" x14ac:dyDescent="0.25">
      <c r="A8" s="128" t="s">
        <v>86</v>
      </c>
      <c r="B8" s="159"/>
      <c r="C8" s="160"/>
      <c r="D8" s="66">
        <f>B8*C8</f>
        <v>0</v>
      </c>
    </row>
    <row r="9" spans="1:4" ht="16.5" thickTop="1" thickBot="1" x14ac:dyDescent="0.25">
      <c r="A9" s="129" t="s">
        <v>87</v>
      </c>
      <c r="B9" s="130">
        <f>SUM(B5:B8)</f>
        <v>0</v>
      </c>
      <c r="C9" s="131"/>
      <c r="D9" s="132">
        <f>SUM(D5:D8)</f>
        <v>0</v>
      </c>
    </row>
    <row r="10" spans="1:4" ht="16.5" thickTop="1" thickBot="1" x14ac:dyDescent="0.25">
      <c r="A10" s="133" t="s">
        <v>88</v>
      </c>
      <c r="B10" s="134"/>
      <c r="C10" s="135"/>
      <c r="D10" s="136" t="e">
        <f>D9/B9</f>
        <v>#DIV/0!</v>
      </c>
    </row>
    <row r="12" spans="1:4" x14ac:dyDescent="0.2">
      <c r="B12" s="137"/>
    </row>
    <row r="13" spans="1:4" x14ac:dyDescent="0.2">
      <c r="A13" s="127"/>
      <c r="B13" s="55" t="s">
        <v>63</v>
      </c>
      <c r="C13" s="55" t="s">
        <v>82</v>
      </c>
      <c r="D13" s="55" t="s">
        <v>61</v>
      </c>
    </row>
    <row r="14" spans="1:4" x14ac:dyDescent="0.2">
      <c r="A14" s="56" t="s">
        <v>89</v>
      </c>
      <c r="B14" s="157"/>
      <c r="C14" s="158"/>
      <c r="D14" s="61">
        <f>B14*C14</f>
        <v>0</v>
      </c>
    </row>
    <row r="15" spans="1:4" x14ac:dyDescent="0.2">
      <c r="A15" s="56" t="s">
        <v>84</v>
      </c>
      <c r="B15" s="157"/>
      <c r="C15" s="158"/>
      <c r="D15" s="61">
        <f>B15*C15</f>
        <v>0</v>
      </c>
    </row>
    <row r="16" spans="1:4" x14ac:dyDescent="0.2">
      <c r="A16" s="56" t="s">
        <v>85</v>
      </c>
      <c r="B16" s="157"/>
      <c r="C16" s="158"/>
      <c r="D16" s="61">
        <f>B16*C16</f>
        <v>0</v>
      </c>
    </row>
    <row r="17" spans="1:4" ht="15.75" thickBot="1" x14ac:dyDescent="0.25">
      <c r="A17" s="128" t="s">
        <v>86</v>
      </c>
      <c r="B17" s="159"/>
      <c r="C17" s="160"/>
      <c r="D17" s="66">
        <f>B17*C17</f>
        <v>0</v>
      </c>
    </row>
    <row r="18" spans="1:4" ht="16.5" thickTop="1" thickBot="1" x14ac:dyDescent="0.25">
      <c r="A18" s="129" t="s">
        <v>87</v>
      </c>
      <c r="B18" s="130">
        <f>SUM(B14:B17)</f>
        <v>0</v>
      </c>
      <c r="C18" s="131"/>
      <c r="D18" s="132">
        <f>SUM(D14:D17)</f>
        <v>0</v>
      </c>
    </row>
    <row r="19" spans="1:4" ht="16.5" thickTop="1" thickBot="1" x14ac:dyDescent="0.25">
      <c r="A19" s="133" t="s">
        <v>88</v>
      </c>
      <c r="B19" s="134"/>
      <c r="C19" s="135"/>
      <c r="D19" s="136" t="e">
        <f>D18/B18</f>
        <v>#DIV/0!</v>
      </c>
    </row>
    <row r="21" spans="1:4" x14ac:dyDescent="0.2">
      <c r="B21" s="137"/>
    </row>
    <row r="22" spans="1:4" x14ac:dyDescent="0.2">
      <c r="A22" s="127"/>
      <c r="B22" s="55" t="s">
        <v>63</v>
      </c>
      <c r="C22" s="55" t="s">
        <v>82</v>
      </c>
      <c r="D22" s="55" t="s">
        <v>61</v>
      </c>
    </row>
    <row r="23" spans="1:4" x14ac:dyDescent="0.2">
      <c r="A23" s="56" t="s">
        <v>90</v>
      </c>
      <c r="B23" s="157"/>
      <c r="C23" s="158"/>
      <c r="D23" s="61">
        <f>B23*C23</f>
        <v>0</v>
      </c>
    </row>
    <row r="24" spans="1:4" x14ac:dyDescent="0.2">
      <c r="A24" s="56" t="s">
        <v>84</v>
      </c>
      <c r="B24" s="157"/>
      <c r="C24" s="158"/>
      <c r="D24" s="61">
        <f>B24*C24</f>
        <v>0</v>
      </c>
    </row>
    <row r="25" spans="1:4" x14ac:dyDescent="0.2">
      <c r="A25" s="56" t="s">
        <v>85</v>
      </c>
      <c r="B25" s="157"/>
      <c r="C25" s="158"/>
      <c r="D25" s="61">
        <f>B25*C25</f>
        <v>0</v>
      </c>
    </row>
    <row r="26" spans="1:4" ht="15.75" thickBot="1" x14ac:dyDescent="0.25">
      <c r="A26" s="128" t="s">
        <v>86</v>
      </c>
      <c r="B26" s="159"/>
      <c r="C26" s="160"/>
      <c r="D26" s="66">
        <f>B26*C26</f>
        <v>0</v>
      </c>
    </row>
    <row r="27" spans="1:4" ht="16.5" thickTop="1" thickBot="1" x14ac:dyDescent="0.25">
      <c r="A27" s="129" t="s">
        <v>87</v>
      </c>
      <c r="B27" s="130">
        <f>SUM(B23:B26)</f>
        <v>0</v>
      </c>
      <c r="C27" s="131"/>
      <c r="D27" s="132">
        <f>SUM(D23:D26)</f>
        <v>0</v>
      </c>
    </row>
    <row r="28" spans="1:4" ht="16.5" thickTop="1" thickBot="1" x14ac:dyDescent="0.25">
      <c r="A28" s="133" t="s">
        <v>88</v>
      </c>
      <c r="B28" s="134"/>
      <c r="C28" s="135"/>
      <c r="D28" s="136" t="e">
        <f>D27/B27</f>
        <v>#DIV/0!</v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Staffing</vt:lpstr>
      <vt:lpstr>Revenue and Expenses</vt:lpstr>
      <vt:lpstr>City Use Weighted Avg PF</vt:lpstr>
      <vt:lpstr>'Revenue and Expenses'!Print_Area</vt:lpstr>
    </vt:vector>
  </TitlesOfParts>
  <Company>City of Toronto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Adelina Caputi</dc:creator>
  <cp:lastModifiedBy>Laureen Lau</cp:lastModifiedBy>
  <cp:lastPrinted>2019-06-14T18:13:35Z</cp:lastPrinted>
  <dcterms:created xsi:type="dcterms:W3CDTF">2019-06-11T02:06:09Z</dcterms:created>
  <dcterms:modified xsi:type="dcterms:W3CDTF">2021-01-06T02:37:55Z</dcterms:modified>
</cp:coreProperties>
</file>